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4-05_Oekofonds\2026_Energiespeicher IV\01_Ausschreibung\Einrichtung eines Online Formulars Beilagen Vorlagen\EA_Templates\"/>
    </mc:Choice>
  </mc:AlternateContent>
  <xr:revisionPtr revIDLastSave="0" documentId="13_ncr:1_{CF89EE7E-1B22-4C03-B01A-5EEC9597C751}" xr6:coauthVersionLast="47" xr6:coauthVersionMax="47" xr10:uidLastSave="{00000000-0000-0000-0000-000000000000}"/>
  <workbookProtection workbookAlgorithmName="SHA-512" workbookHashValue="RqmBRoBupS6e2FbCfpLipzX4Yrv44RABx3oHKdqS5jUysH5lROWK2t66fBA99jMKAg07+H6Lg28IXGS0/Tl4sw==" workbookSaltValue="pUkohcnF/Pth0ynluuCJWg==" workbookSpinCount="100000" lockStructure="1"/>
  <bookViews>
    <workbookView xWindow="28680" yWindow="-120" windowWidth="29040" windowHeight="15720" tabRatio="703" xr2:uid="{00000000-000D-0000-FFFF-FFFF00000000}"/>
  </bookViews>
  <sheets>
    <sheet name="ÖKOFONDS_Projektdaten" sheetId="1" r:id="rId1"/>
    <sheet name="Werte" sheetId="15" state="hidden" r:id="rId2"/>
  </sheets>
  <definedNames>
    <definedName name="solver_eng" localSheetId="0" hidden="1">1</definedName>
    <definedName name="solver_neg" localSheetId="0" hidden="1">1</definedName>
    <definedName name="solver_num" localSheetId="0" hidden="1">0</definedName>
    <definedName name="solver_opt" localSheetId="0" hidden="1">ÖKOFONDS_Projektdaten!$E$168</definedName>
    <definedName name="solver_typ" localSheetId="0" hidden="1">1</definedName>
    <definedName name="solver_val" localSheetId="0" hidden="1">0</definedName>
    <definedName name="solver_ver" localSheetId="0"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1" i="1" l="1"/>
  <c r="E56" i="1"/>
  <c r="K9" i="1" l="1"/>
  <c r="I48" i="1" l="1"/>
  <c r="J95" i="1"/>
  <c r="F109" i="1"/>
  <c r="F106" i="1"/>
  <c r="K42" i="1"/>
  <c r="K39" i="1"/>
  <c r="K36" i="1"/>
  <c r="F134" i="1"/>
  <c r="I63" i="1"/>
  <c r="F108" i="1"/>
  <c r="F107" i="1"/>
  <c r="F112" i="1"/>
  <c r="F110" i="1"/>
  <c r="K74" i="1" l="1"/>
  <c r="L99" i="1" l="1"/>
  <c r="J53" i="1" l="1"/>
  <c r="K75" i="1"/>
  <c r="N99" i="1"/>
  <c r="F98" i="1"/>
  <c r="N106" i="1"/>
  <c r="M106" i="1"/>
  <c r="K15" i="1"/>
  <c r="E40" i="1"/>
  <c r="L42" i="1" l="1"/>
  <c r="F85" i="1"/>
  <c r="E85" i="1"/>
  <c r="G85" i="1"/>
  <c r="I74" i="1"/>
  <c r="M99" i="1"/>
  <c r="E86" i="1" l="1"/>
  <c r="E87" i="1"/>
  <c r="G86" i="1" l="1"/>
  <c r="F104" i="1"/>
  <c r="F105" i="1"/>
  <c r="F113" i="1"/>
  <c r="F114" i="1"/>
  <c r="F111" i="1"/>
  <c r="F86" i="1" l="1"/>
  <c r="L89" i="1" l="1"/>
  <c r="L97" i="1" s="1"/>
  <c r="D138" i="1"/>
  <c r="L105" i="1" l="1"/>
  <c r="L90" i="1"/>
  <c r="L91" i="1"/>
  <c r="I37" i="1"/>
  <c r="M97" i="1" l="1"/>
  <c r="N97" i="1" s="1"/>
  <c r="E90" i="1" s="1"/>
  <c r="J96" i="1"/>
  <c r="M105" i="1"/>
  <c r="I28" i="1"/>
  <c r="N105" i="1" l="1"/>
  <c r="E89" i="1" s="1"/>
  <c r="F92" i="1" l="1"/>
  <c r="E92" i="1"/>
  <c r="F91" i="1"/>
  <c r="E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Benjamin Kohl</author>
    <author>Alexandra Malik</author>
    <author>Theresa Urbanz</author>
  </authors>
  <commentList>
    <comment ref="E9" authorId="0" shapeId="0" xr:uid="{EA9EBF7F-6E41-4AC3-B20D-28CA11347C47}">
      <text>
        <r>
          <rPr>
            <b/>
            <sz val="9"/>
            <color indexed="81"/>
            <rFont val="Segoe UI"/>
            <family val="2"/>
          </rPr>
          <t>Innovatives Umsetzungskonzept:</t>
        </r>
        <r>
          <rPr>
            <sz val="9"/>
            <color indexed="81"/>
            <rFont val="Segoe UI"/>
            <family val="2"/>
          </rPr>
          <t xml:space="preserve">
Detailliertes Konzept für die Umsetzung eines "Innovativen Energiespeichers". Die erforderlichen Mindestinhalte des Konzeptes sind in der Vorlage "Projektkonzept" sowie in Punkt 7.1 der Ausschreibung erläutert.
</t>
        </r>
        <r>
          <rPr>
            <b/>
            <sz val="9"/>
            <color indexed="81"/>
            <rFont val="Segoe UI"/>
            <family val="2"/>
          </rPr>
          <t>Innovative Energiespeicher:</t>
        </r>
        <r>
          <rPr>
            <sz val="9"/>
            <color indexed="81"/>
            <rFont val="Segoe UI"/>
            <family val="2"/>
          </rPr>
          <t xml:space="preserve">
Sind innovative Strom-, Wärme- und Kältespeicher, die über den aktuellen Stand der Technik hinausgehen, z.B. hinsichtlich Größe, Material und Nutzungsart und technisch und ökonomisch multiplizierbar sind. Sie sind aktuell noch nicht am Markt als Standardprodukt verfügbar (TRL 7, TRL 8), allerdings kann durch den vermehrten Einsatz die Marktreife (TRL 9) erreicht werden. </t>
        </r>
      </text>
    </comment>
    <comment ref="E27" authorId="1" shapeId="0" xr:uid="{F04EBC0B-F1E4-42DA-8EB6-B07CF37DDA7D}">
      <text>
        <r>
          <rPr>
            <b/>
            <sz val="9"/>
            <color indexed="81"/>
            <rFont val="Segoe UI"/>
            <family val="2"/>
          </rPr>
          <t>Modul 1</t>
        </r>
        <r>
          <rPr>
            <sz val="9"/>
            <color indexed="81"/>
            <rFont val="Segoe UI"/>
            <family val="2"/>
          </rPr>
          <t xml:space="preserve">: Zeitplan zur Erstellung der Planungsgrundlagen
</t>
        </r>
        <r>
          <rPr>
            <b/>
            <sz val="9"/>
            <color indexed="81"/>
            <rFont val="Segoe UI"/>
            <family val="2"/>
          </rPr>
          <t>Modul 2</t>
        </r>
        <r>
          <rPr>
            <sz val="9"/>
            <color indexed="81"/>
            <rFont val="Segoe UI"/>
            <family val="2"/>
          </rPr>
          <t>: Zeitplan zur Umsetzung</t>
        </r>
      </text>
    </comment>
    <comment ref="E28" authorId="1" shapeId="0" xr:uid="{9FCA5119-6B8B-4E32-8D53-E676BB249835}">
      <text>
        <r>
          <rPr>
            <b/>
            <sz val="9"/>
            <color indexed="81"/>
            <rFont val="Segoe UI"/>
            <family val="2"/>
          </rPr>
          <t>Modul 1</t>
        </r>
        <r>
          <rPr>
            <sz val="9"/>
            <color indexed="81"/>
            <rFont val="Segoe UI"/>
            <family val="2"/>
          </rPr>
          <t xml:space="preserve">: Zeitplan zur Erstellung der Planungsgrundlagen
</t>
        </r>
        <r>
          <rPr>
            <b/>
            <sz val="9"/>
            <color indexed="81"/>
            <rFont val="Segoe UI"/>
            <family val="2"/>
          </rPr>
          <t>Modul 2</t>
        </r>
        <r>
          <rPr>
            <sz val="9"/>
            <color indexed="81"/>
            <rFont val="Segoe UI"/>
            <family val="2"/>
          </rPr>
          <t>: Zeitplan zur Umsetzung</t>
        </r>
      </text>
    </comment>
    <comment ref="E40" authorId="2" shapeId="0" xr:uid="{279C1BDC-E612-4676-BBBA-ACAFC72E9FE0}">
      <text>
        <r>
          <rPr>
            <b/>
            <sz val="9"/>
            <color indexed="81"/>
            <rFont val="Segoe UI"/>
            <family val="2"/>
          </rPr>
          <t xml:space="preserve">Innovatives Speicherkonzept:
</t>
        </r>
        <r>
          <rPr>
            <sz val="9"/>
            <color indexed="81"/>
            <rFont val="Segoe UI"/>
            <family val="2"/>
          </rPr>
          <t>Detailliertes Konzept für die Umsetzung für die Fördergegenstände "Innovative Energiespeicher" oder "Innovative Systemintegration von Energiespeichern". Die erforderlichen Mindestinhalte des Konzeptes sind in der Ausschreibung unter Punkt 6.2.1 sowie in den FAQs erläutert.</t>
        </r>
        <r>
          <rPr>
            <b/>
            <sz val="9"/>
            <color indexed="81"/>
            <rFont val="Segoe UI"/>
            <family val="2"/>
          </rPr>
          <t xml:space="preserve">
Innovative Energiespeicher:
</t>
        </r>
        <r>
          <rPr>
            <sz val="9"/>
            <color indexed="81"/>
            <rFont val="Segoe UI"/>
            <family val="2"/>
          </rPr>
          <t xml:space="preserve">Sind innovative Strom-, Wärme- und Kältespeicher, die über den aktuellen Stand der Technik hinausgehen, z.B. hinsichtlich Größe, Material und Nutzungsart und technisch und ökonomisch multiplizierbar sind. Sie sind aktuell noch nicht am Markt als Standardprodukt verfügbar (TRL 7, TRL 8), allerdings kann durch den vermehrten Einsatz die Marktreife (TRL 9) erreicht werden. </t>
        </r>
      </text>
    </comment>
    <comment ref="E41" authorId="2" shapeId="0" xr:uid="{DE4FFD5F-DB24-40FA-9C44-1FAB8061A14C}">
      <text>
        <r>
          <rPr>
            <b/>
            <sz val="9"/>
            <color indexed="81"/>
            <rFont val="Segoe UI"/>
            <family val="2"/>
          </rPr>
          <t xml:space="preserve">Hinweis:
</t>
        </r>
        <r>
          <rPr>
            <sz val="9"/>
            <color indexed="81"/>
            <rFont val="Segoe UI"/>
            <family val="2"/>
          </rPr>
          <t>Bei Power-To-Heat-Anwendungen wählen Sie bitte "Wärmespeicher" oder ggfs. "Wärme- und Kältespeicher".</t>
        </r>
      </text>
    </comment>
    <comment ref="E42" authorId="2" shapeId="0" xr:uid="{9AC66FA4-42C0-4A9A-A2B8-44C8E16D0A81}">
      <text>
        <r>
          <rPr>
            <b/>
            <sz val="9"/>
            <color indexed="81"/>
            <rFont val="Segoe UI"/>
            <family val="2"/>
          </rPr>
          <t>Erklärungen:</t>
        </r>
        <r>
          <rPr>
            <sz val="9"/>
            <color indexed="81"/>
            <rFont val="Segoe UI"/>
            <family val="2"/>
          </rPr>
          <t xml:space="preserve">
• TRL 7: Der Prototyp einer Technologie ist funktionsfähig und wurde bereits im (realen) Einsatz erprobt.
• TRL 8: Der Nachweis der Funktionsfähigkeit einer Technologie im Einsatzbereich (Zulassungsprozess) ist abgeschlossen.
• TRL 9: Die Technologie ist technisch ausgereift und befindet sich in der Marktüberleitung oder ist bereits am Markt verfügbar.</t>
        </r>
      </text>
    </comment>
    <comment ref="E54" authorId="2" shapeId="0" xr:uid="{D8688DEE-D2AA-479A-8683-D8DF295FFB0F}">
      <text>
        <r>
          <rPr>
            <b/>
            <sz val="9"/>
            <color indexed="81"/>
            <rFont val="Segoe UI"/>
            <family val="2"/>
          </rPr>
          <t>Auslegungsfall:</t>
        </r>
        <r>
          <rPr>
            <sz val="9"/>
            <color indexed="81"/>
            <rFont val="Segoe UI"/>
            <family val="2"/>
          </rPr>
          <t xml:space="preserve">
vom Speicher üblicherweise bereitzustellende thermische Leistung</t>
        </r>
      </text>
    </comment>
  </commentList>
</comments>
</file>

<file path=xl/sharedStrings.xml><?xml version="1.0" encoding="utf-8"?>
<sst xmlns="http://schemas.openxmlformats.org/spreadsheetml/2006/main" count="204" uniqueCount="178">
  <si>
    <t>Ort</t>
  </si>
  <si>
    <t>ja</t>
  </si>
  <si>
    <t>nein</t>
  </si>
  <si>
    <t>Projektbezeichnung</t>
  </si>
  <si>
    <t>Steckertyp</t>
  </si>
  <si>
    <t>DC</t>
  </si>
  <si>
    <t>AC</t>
  </si>
  <si>
    <t>CCS</t>
  </si>
  <si>
    <t>CHAdeMo</t>
  </si>
  <si>
    <t>Typ 2</t>
  </si>
  <si>
    <t>Stromart</t>
  </si>
  <si>
    <t>Bestand</t>
  </si>
  <si>
    <t>Für diesen Antrag vertretungsbefugte Person:</t>
  </si>
  <si>
    <t>neu</t>
  </si>
  <si>
    <t>ja/nein</t>
  </si>
  <si>
    <t>Projektdaten zum Antrag</t>
  </si>
  <si>
    <r>
      <t xml:space="preserve">geplanter Projektbeginn </t>
    </r>
    <r>
      <rPr>
        <sz val="8"/>
        <rFont val="Calibri"/>
        <family val="2"/>
        <scheme val="minor"/>
      </rPr>
      <t>(TT.MM.JJJJ)</t>
    </r>
  </si>
  <si>
    <r>
      <t xml:space="preserve">geplantes Projektende bzw. geplante Inbetriebnahme </t>
    </r>
    <r>
      <rPr>
        <sz val="8"/>
        <rFont val="Calibri"/>
        <family val="2"/>
        <scheme val="minor"/>
      </rPr>
      <t>(TT.MM.JJJJ)</t>
    </r>
  </si>
  <si>
    <t>andere</t>
  </si>
  <si>
    <t>Zahlungsmethode</t>
  </si>
  <si>
    <t>Bankomatkarte</t>
  </si>
  <si>
    <t>Kreditkarte</t>
  </si>
  <si>
    <t>BEÖ-Karte</t>
  </si>
  <si>
    <t>QR-Code</t>
  </si>
  <si>
    <t>etc.</t>
  </si>
  <si>
    <t>Neuerrichtung</t>
  </si>
  <si>
    <t>Erweiterung einer bestehenden Anlage vor Ort</t>
  </si>
  <si>
    <t>Kleinstunternehmen</t>
  </si>
  <si>
    <t>Gesamtkosten netto</t>
  </si>
  <si>
    <t>Grundstücksnummer(n) und Einlagezahl(en)</t>
  </si>
  <si>
    <t>nein (bitte Beschreibung im Innovationskonzept)</t>
  </si>
  <si>
    <t>Vorsteuerabzugsberechtigung:</t>
  </si>
  <si>
    <t>ja (bitte Beschreibung im Innovationskonzept)</t>
  </si>
  <si>
    <t>Hinweis: notwendig für Vorberechnung der voraussichtlichen Förderungshöhe</t>
  </si>
  <si>
    <t>Angaben zur Förderung</t>
  </si>
  <si>
    <r>
      <t xml:space="preserve">Telefonnummer </t>
    </r>
    <r>
      <rPr>
        <sz val="8"/>
        <rFont val="Calibri"/>
        <family val="2"/>
        <scheme val="minor"/>
      </rPr>
      <t>(Festnetz oder Mobil)</t>
    </r>
    <r>
      <rPr>
        <sz val="11"/>
        <rFont val="Calibri"/>
        <family val="2"/>
        <scheme val="minor"/>
      </rPr>
      <t>:</t>
    </r>
  </si>
  <si>
    <r>
      <t xml:space="preserve">Straße und Nummer </t>
    </r>
    <r>
      <rPr>
        <sz val="8"/>
        <rFont val="Calibri"/>
        <family val="2"/>
        <scheme val="minor"/>
      </rPr>
      <t>(falls vorhanden)</t>
    </r>
  </si>
  <si>
    <r>
      <t xml:space="preserve">Katastralgemeinde </t>
    </r>
    <r>
      <rPr>
        <sz val="8"/>
        <rFont val="Calibri"/>
        <family val="2"/>
        <scheme val="minor"/>
      </rPr>
      <t>(Nummer und Name)</t>
    </r>
  </si>
  <si>
    <r>
      <t xml:space="preserve">Gesamtkosten brutto </t>
    </r>
    <r>
      <rPr>
        <sz val="8"/>
        <rFont val="Calibri"/>
        <family val="2"/>
        <scheme val="minor"/>
      </rPr>
      <t>(falls nicht vorsteuerabzugsberechtigt)</t>
    </r>
  </si>
  <si>
    <t>Typenbezeichnung</t>
  </si>
  <si>
    <t>Kurzzeitspeicher (bis zu einem Tag)</t>
  </si>
  <si>
    <t>Stromspeicher</t>
  </si>
  <si>
    <t>Wärme- und Kältespeicher</t>
  </si>
  <si>
    <t>Stromspeicher und thermischer Speicher</t>
  </si>
  <si>
    <t>Technologie thermischer Speicher</t>
  </si>
  <si>
    <t>Technologie Stromspeicher</t>
  </si>
  <si>
    <t>Anzahl thermische Speicher</t>
  </si>
  <si>
    <t>&gt;1 (bitte Beschreibung im Innovationskonzept)</t>
  </si>
  <si>
    <t>nein (bitte um Begründung im Innovationskonzept)</t>
  </si>
  <si>
    <t>ja (Ergebnisse bitte dem Antrag beilegen)</t>
  </si>
  <si>
    <t>Nachname:</t>
  </si>
  <si>
    <t>Vorname:</t>
  </si>
  <si>
    <t>Standort der Anlage</t>
  </si>
  <si>
    <t>Speicherungsanlage</t>
  </si>
  <si>
    <t>Mess-, Steuerungs- und Regelungstechnik</t>
  </si>
  <si>
    <t>Systemeinbindung, Installation/Montage, Inbetriebnahme</t>
  </si>
  <si>
    <t>Stromspeicher (elektrochemisch, Wasserstoff)</t>
  </si>
  <si>
    <t>Mittelfristspeicher (Tage bis Wochen)</t>
  </si>
  <si>
    <t>Langzeitspeicher (Monate, saisonal)</t>
  </si>
  <si>
    <t>geplante Speicherbewirtschaftung</t>
  </si>
  <si>
    <t>Dynamische Simulation zur Auslegung durchgeführt?</t>
  </si>
  <si>
    <t>Großunternehmen</t>
  </si>
  <si>
    <t>Mittleres Unternehmen</t>
  </si>
  <si>
    <t>Kleines Unternehmen</t>
  </si>
  <si>
    <t>Sonstiges</t>
  </si>
  <si>
    <t>Technology Readiness Level (TRL) der Anlage</t>
  </si>
  <si>
    <t>Anwendungsbereich</t>
  </si>
  <si>
    <t>Gebäudekonditionierung</t>
  </si>
  <si>
    <t>Sonstiges (bitte Beschreibung im Innovationskonzept)</t>
  </si>
  <si>
    <t>Wärmespeicher</t>
  </si>
  <si>
    <t>Anzahl Stromspeicher</t>
  </si>
  <si>
    <t>Chemischer Stromspeicher (Wasserstoff)</t>
  </si>
  <si>
    <t>Elektrochemischer Stromspeicher</t>
  </si>
  <si>
    <t>Photovoltaikanlage</t>
  </si>
  <si>
    <t>Windkraft</t>
  </si>
  <si>
    <t>Speicherkapazität im Auslegungsfall [kWh]</t>
  </si>
  <si>
    <t>Wasserstofferzeugung für Eigenbedarf</t>
  </si>
  <si>
    <r>
      <t xml:space="preserve">Notwendige bauliche Maßnahmen </t>
    </r>
    <r>
      <rPr>
        <i/>
        <sz val="9"/>
        <rFont val="Calibri"/>
        <family val="2"/>
        <scheme val="minor"/>
      </rPr>
      <t>(direkter Zusammenhang mit Speicherinstallation)</t>
    </r>
  </si>
  <si>
    <t>Prozessoptimierung, Abwärmenutzung</t>
  </si>
  <si>
    <t>Thermischer Speicher</t>
  </si>
  <si>
    <t>Referenzkosten</t>
  </si>
  <si>
    <t>Postleitzahl</t>
  </si>
  <si>
    <t>Herkunft der gespeicherten Energie</t>
  </si>
  <si>
    <t>Speicherkapazität in [kWh]</t>
  </si>
  <si>
    <t>Angesuchter Förderungsgegenstand gemäß Ausschreibung</t>
  </si>
  <si>
    <t>Sensible Wärmespeicherung</t>
  </si>
  <si>
    <t>Latentwärmespeicherung</t>
  </si>
  <si>
    <t>Thermochemische Wärmespeicherung</t>
  </si>
  <si>
    <t>Detaillierte Angebote beigelegt?</t>
  </si>
  <si>
    <t>Relevante Datenblätter beigelegt?</t>
  </si>
  <si>
    <t>Lageplan beigelegt?</t>
  </si>
  <si>
    <t>Ansichten, Schnitte, Fotomontagen beigelegt?</t>
  </si>
  <si>
    <r>
      <t xml:space="preserve">Vertretungsfunktion </t>
    </r>
    <r>
      <rPr>
        <sz val="8"/>
        <rFont val="Calibri"/>
        <family val="2"/>
        <scheme val="minor"/>
      </rPr>
      <t>(z.B. Geschäftungsführung etc.)</t>
    </r>
    <r>
      <rPr>
        <sz val="10"/>
        <rFont val="Calibri"/>
        <family val="2"/>
        <scheme val="minor"/>
      </rPr>
      <t>:</t>
    </r>
  </si>
  <si>
    <t>Unternehmensgröße laut EU-Definition (2003/361/EG):</t>
  </si>
  <si>
    <r>
      <rPr>
        <b/>
        <i/>
        <sz val="11"/>
        <rFont val="Calibri"/>
        <family val="2"/>
        <scheme val="minor"/>
      </rPr>
      <t xml:space="preserve">Hinweis: </t>
    </r>
    <r>
      <rPr>
        <i/>
        <sz val="11"/>
        <rFont val="Calibri"/>
        <family val="2"/>
        <scheme val="minor"/>
      </rPr>
      <t>Voraussetzung für die Bearbeitung des Förderungsantrages ist ein vollständig ausgefüllter Antrag und die Vorlage aller erforderlichen Unterlagen.</t>
    </r>
  </si>
  <si>
    <t>Speicherhersteller, Marke</t>
  </si>
  <si>
    <t>Abwärmenutzung</t>
  </si>
  <si>
    <t>Erneuerbare Erzeugungsanlage (z.B. Solarthermie)</t>
  </si>
  <si>
    <t>ja, bereits angesucht</t>
  </si>
  <si>
    <t>ja, Ansuchen geplant</t>
  </si>
  <si>
    <t>Speichertyp, für den um Förderung angesucht wird</t>
  </si>
  <si>
    <t>nein, aber noch geplant (bitte um Begründung im Innovationskonzept)</t>
  </si>
  <si>
    <t>Stromüberschussspeicherung</t>
  </si>
  <si>
    <t>Kraft-Wärme-Kopplung (z.B. Biomasse-KWK)</t>
  </si>
  <si>
    <r>
      <t xml:space="preserve">Jährlich geplanter Energieumsatz im Speicher </t>
    </r>
    <r>
      <rPr>
        <b/>
        <sz val="11"/>
        <rFont val="Calibri"/>
        <family val="2"/>
        <scheme val="minor"/>
      </rPr>
      <t>[kWh]</t>
    </r>
  </si>
  <si>
    <r>
      <t xml:space="preserve">Leistung des Speichers im Auslegungsfall </t>
    </r>
    <r>
      <rPr>
        <b/>
        <sz val="11"/>
        <rFont val="Calibri"/>
        <family val="2"/>
        <scheme val="minor"/>
      </rPr>
      <t>[kW]</t>
    </r>
  </si>
  <si>
    <t>Technologie der zugehörigen Stromerzeugungsanlage</t>
  </si>
  <si>
    <t>Leistung der zugehörigen Stromerzeugungsanlage in [kW]</t>
  </si>
  <si>
    <r>
      <t>Jährliche CO</t>
    </r>
    <r>
      <rPr>
        <vertAlign val="subscript"/>
        <sz val="11"/>
        <rFont val="Calibri"/>
        <family val="2"/>
        <scheme val="minor"/>
      </rPr>
      <t>2</t>
    </r>
    <r>
      <rPr>
        <sz val="11"/>
        <rFont val="Calibri"/>
        <family val="2"/>
        <scheme val="minor"/>
      </rPr>
      <t>-Einsparung (einheitlich 0,247 kg/kWh) in [kg]</t>
    </r>
  </si>
  <si>
    <r>
      <t>Jährliche CO</t>
    </r>
    <r>
      <rPr>
        <vertAlign val="subscript"/>
        <sz val="11"/>
        <rFont val="Calibri"/>
        <family val="2"/>
        <scheme val="minor"/>
      </rPr>
      <t>2</t>
    </r>
    <r>
      <rPr>
        <sz val="11"/>
        <rFont val="Calibri"/>
        <family val="2"/>
        <scheme val="minor"/>
      </rPr>
      <t>-Einsparung (einheitlich 0,227 kg/kWh) in [kg]</t>
    </r>
  </si>
  <si>
    <t>Kosten in EUR (exkl. MwSt.)</t>
  </si>
  <si>
    <t>Detail- und Ausführungsplanung</t>
  </si>
  <si>
    <r>
      <t xml:space="preserve">Abschätzung des Realisierungszeitraumes für die Umsetzung  </t>
    </r>
    <r>
      <rPr>
        <sz val="8"/>
        <rFont val="Calibri"/>
        <family val="2"/>
        <scheme val="minor"/>
      </rPr>
      <t>(MM.JJJJ - MM.JJJJ)</t>
    </r>
  </si>
  <si>
    <t>Modul 2: Neuerrichtung innovativer Energiespeicher</t>
  </si>
  <si>
    <t>Erstellung Innovatives Umsetzungskonzept</t>
  </si>
  <si>
    <t>GU</t>
  </si>
  <si>
    <t>MU</t>
  </si>
  <si>
    <t>AGVO Art. 41</t>
  </si>
  <si>
    <t>Thermisch</t>
  </si>
  <si>
    <t>Strom</t>
  </si>
  <si>
    <t>Modul 2:</t>
  </si>
  <si>
    <t>Modul 1:</t>
  </si>
  <si>
    <t>Max. Förderung</t>
  </si>
  <si>
    <t>20% der vsl. Investitionskosten</t>
  </si>
  <si>
    <t>Kosten Thermisch</t>
  </si>
  <si>
    <t>Kosten Ges.</t>
  </si>
  <si>
    <t>KU &amp; sonstige</t>
  </si>
  <si>
    <t>Theoretischer Investitionszuschuss</t>
  </si>
  <si>
    <t>Max. Förderungshöhe</t>
  </si>
  <si>
    <t>Strom + Thermisch</t>
  </si>
  <si>
    <t>Kostenaufteilung:</t>
  </si>
  <si>
    <r>
      <t xml:space="preserve">Hinweis: Leistung in </t>
    </r>
    <r>
      <rPr>
        <b/>
        <i/>
        <sz val="8"/>
        <rFont val="Calibri"/>
        <family val="2"/>
        <scheme val="minor"/>
      </rPr>
      <t>Kilowatt (kW);</t>
    </r>
    <r>
      <rPr>
        <i/>
        <sz val="8"/>
        <rFont val="Calibri"/>
        <family val="2"/>
        <scheme val="minor"/>
      </rPr>
      <t xml:space="preserve"> notwendig für Vorberechnung der voraussichtlichen Förderungshöhe</t>
    </r>
  </si>
  <si>
    <r>
      <t xml:space="preserve">Hinweis: Angabe in </t>
    </r>
    <r>
      <rPr>
        <b/>
        <i/>
        <sz val="8"/>
        <rFont val="Calibri"/>
        <family val="2"/>
        <scheme val="minor"/>
      </rPr>
      <t>Kilowattstunden (kWh)</t>
    </r>
    <r>
      <rPr>
        <i/>
        <sz val="8"/>
        <rFont val="Calibri"/>
        <family val="2"/>
        <scheme val="minor"/>
      </rPr>
      <t xml:space="preserve"> pro Jahr notwendig für die Berechnung der CO</t>
    </r>
    <r>
      <rPr>
        <i/>
        <vertAlign val="subscript"/>
        <sz val="8"/>
        <rFont val="Calibri"/>
        <family val="2"/>
        <scheme val="minor"/>
      </rPr>
      <t>2</t>
    </r>
    <r>
      <rPr>
        <i/>
        <sz val="8"/>
        <rFont val="Calibri"/>
        <family val="2"/>
        <scheme val="minor"/>
      </rPr>
      <t>-Einsparungen</t>
    </r>
  </si>
  <si>
    <t>RK ausblenden!</t>
  </si>
  <si>
    <r>
      <t xml:space="preserve">Voraussichtliche Höhe der Investition zur Umsetzung des im Konzept beschriebenen Projektes </t>
    </r>
    <r>
      <rPr>
        <sz val="8"/>
        <rFont val="Calibri"/>
        <family val="2"/>
        <scheme val="minor"/>
      </rPr>
      <t>(exkl. MwSt.)</t>
    </r>
  </si>
  <si>
    <t>voraussichtliche Förderungshöhe (UNVERBINDLICHE Vorberechnung - vorbehaltlich Juryentscheid, korrekter Eingabe sämtlicher erforderlicher Angaben, etc.!)</t>
  </si>
  <si>
    <t>Modul</t>
  </si>
  <si>
    <t>0= Stromspeicher; 1= Wärme bzw. Wärme und Kältespeicher, 2= Stromspeicher und thermischer Speicher</t>
  </si>
  <si>
    <r>
      <rPr>
        <b/>
        <sz val="14"/>
        <rFont val="Calibri"/>
        <family val="2"/>
        <scheme val="minor"/>
      </rPr>
      <t xml:space="preserve">Allgemeine Angaben </t>
    </r>
    <r>
      <rPr>
        <b/>
        <i/>
        <sz val="11"/>
        <rFont val="Calibri"/>
        <family val="2"/>
        <scheme val="minor"/>
      </rPr>
      <t>(genaue Beschreibung im Innovationskonzept)</t>
    </r>
  </si>
  <si>
    <r>
      <rPr>
        <b/>
        <sz val="14"/>
        <rFont val="Calibri"/>
        <family val="2"/>
        <scheme val="minor"/>
      </rPr>
      <t>Angaben Thermische Speicher</t>
    </r>
    <r>
      <rPr>
        <b/>
        <sz val="11"/>
        <rFont val="Calibri"/>
        <family val="2"/>
        <scheme val="minor"/>
      </rPr>
      <t xml:space="preserve"> </t>
    </r>
    <r>
      <rPr>
        <b/>
        <i/>
        <sz val="8"/>
        <rFont val="Calibri"/>
        <family val="2"/>
        <scheme val="minor"/>
      </rPr>
      <t>(genaue Beschreibung im Innovationskonzept)</t>
    </r>
  </si>
  <si>
    <r>
      <rPr>
        <b/>
        <sz val="14"/>
        <rFont val="Calibri"/>
        <family val="2"/>
        <scheme val="minor"/>
      </rPr>
      <t xml:space="preserve">Angaben Stromspeicher </t>
    </r>
    <r>
      <rPr>
        <b/>
        <i/>
        <sz val="8"/>
        <rFont val="Calibri"/>
        <family val="2"/>
        <scheme val="minor"/>
      </rPr>
      <t>(genaue Beschreibung im Innovationskonzept)</t>
    </r>
  </si>
  <si>
    <t>ja, Förderungszusage erhalten</t>
  </si>
  <si>
    <t>FÖRDERUNG VON INNOVATIVEN ENERGIESPEICHERN</t>
  </si>
  <si>
    <t>gemäß Ausschreibung Juli 2026</t>
  </si>
  <si>
    <t>Name Förderungswerberin bzw. Förderungswerber:</t>
  </si>
  <si>
    <t>Intelligentes Energiemanagement</t>
  </si>
  <si>
    <t>Anreizförderung: mind. 10% der Investitionskosten</t>
  </si>
  <si>
    <t>Kriterium Investitionsanreiz min. 10 % muss erfüllt sein, Modul 2 - Thermischer Speicher</t>
  </si>
  <si>
    <t>Kriterium Investitionsanreiz min. 10 % muss erfüllt sein, Modul 2 - Stromspeicher</t>
  </si>
  <si>
    <t>Umsetzungszeitraum des Fördergegenstandes</t>
  </si>
  <si>
    <t>Angabe zur Höhe der für das Vorhaben benötigten öffentlichen
Investitionsförderung (in EUR):</t>
  </si>
  <si>
    <t>Wurde für den Fördergegenstand bereits ein Förderungsansuchen im Rahmen von "Modul 1" gestellt oder wurden hierfür bereits Förderungen gewährt?“</t>
  </si>
  <si>
    <t>Alle Projektangaben in vorliegenden Excel ausgefüllt?</t>
  </si>
  <si>
    <t>Stimmen die im vorliegenden Excel-Projektdatenblatt ausgewiesenen Kosten mit den beigelegten Kostenvoranschlägen überein?</t>
  </si>
  <si>
    <t>Zeitplan beigelegt?</t>
  </si>
  <si>
    <t>Übersichtsschaltbild / Anlagenschema beigelegt?</t>
  </si>
  <si>
    <t>Ergebnisse Dimensionierung mittels geeignetem Programm im Projektkonzept angeführt?</t>
  </si>
  <si>
    <t>Ausgefülltes Projektkonzept als PDF und Word-Datei beigelegt?</t>
  </si>
  <si>
    <t>Schriftliche Vollmacht (falls erforderlich - optional)</t>
  </si>
  <si>
    <t>Modul 1: Innovatives Speicherkonzept</t>
  </si>
  <si>
    <t>Wurden für denselben Förderungsgegenstand bereits bei anderen Dienststellen des Landes Steiermark Förderungen beantragt oder sind weitere Förderungsanträge geplant?</t>
  </si>
  <si>
    <t>Förderung - Art 49</t>
  </si>
  <si>
    <t>Kosten Strom je nachdem ob Brutto oder netto</t>
  </si>
  <si>
    <t>Hinweis: Angabe ist notwendig für Vorberechnung der voraussichtlichen Förderungshöhe!</t>
  </si>
  <si>
    <t>Achtung die berechnete Förderung muss mind. 10% der Investkosten entsprechen.</t>
  </si>
  <si>
    <t>Beilagen zum Förderungsansuchen</t>
  </si>
  <si>
    <t>Wurde für denselben Förderungsgegenstand eine Bundesförderung beantragt bzw. wird noch beantragt?</t>
  </si>
  <si>
    <t>Alle Eingabefelder dieses Formulars sind vollständig und korrekt auszufüllen!</t>
  </si>
  <si>
    <t>EINGEREICHTES MODUL</t>
  </si>
  <si>
    <t>ALLGEMEINE ANGABEN</t>
  </si>
  <si>
    <t>PROJEKTDATEN</t>
  </si>
  <si>
    <r>
      <t xml:space="preserve">Hinweis: Der </t>
    </r>
    <r>
      <rPr>
        <b/>
        <i/>
        <sz val="8"/>
        <rFont val="Calibri"/>
        <family val="2"/>
        <scheme val="minor"/>
      </rPr>
      <t xml:space="preserve">Anlagenstandort </t>
    </r>
    <r>
      <rPr>
        <i/>
        <sz val="8"/>
        <rFont val="Calibri"/>
        <family val="2"/>
        <scheme val="minor"/>
      </rPr>
      <t xml:space="preserve">muss in der </t>
    </r>
    <r>
      <rPr>
        <b/>
        <i/>
        <sz val="8"/>
        <rFont val="Calibri"/>
        <family val="2"/>
        <scheme val="minor"/>
      </rPr>
      <t xml:space="preserve">Steiermark </t>
    </r>
    <r>
      <rPr>
        <i/>
        <sz val="8"/>
        <rFont val="Calibri"/>
        <family val="2"/>
        <scheme val="minor"/>
      </rPr>
      <t>liegen!</t>
    </r>
  </si>
  <si>
    <t>E-Mail:</t>
  </si>
  <si>
    <t>Grundstückseigentümerin/Grunstückeigentümer</t>
  </si>
  <si>
    <t>Liegt das Grundstück im Eigentum der Förderungswerberin/des Förderungswerbers?</t>
  </si>
  <si>
    <t>Im Falle weiterer Förderungen ist die jeweilige Förderungsschiene sowie die zuständige Förderungsstelle anzugeben.</t>
  </si>
  <si>
    <t>Europäische Herkunft des Speichers</t>
  </si>
  <si>
    <t>Angaben zur Speicherherkunft inkl. Nachweis, falls auf den Speicher das Kriterium Made-in-Europe zutrifft?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</si>
</sst>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quot;€&quot;\ #,##0.00"/>
    <numFmt numFmtId="165" formatCode="#,##0&quot; kWh/a&quot;"/>
    <numFmt numFmtId="166" formatCode="#,##0&quot; kg/a&quot;"/>
    <numFmt numFmtId="167" formatCode="#,##0.0&quot; kW&quot;"/>
    <numFmt numFmtId="168" formatCode="#,##0.0&quot; kWh&quot;"/>
  </numFmts>
  <fonts count="40"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8"/>
      <name val="Calibri"/>
      <family val="2"/>
      <scheme val="minor"/>
    </font>
    <font>
      <i/>
      <sz val="8"/>
      <name val="Calibri"/>
      <family val="2"/>
      <scheme val="minor"/>
    </font>
    <font>
      <i/>
      <sz val="11"/>
      <name val="Calibri"/>
      <family val="2"/>
      <scheme val="minor"/>
    </font>
    <font>
      <b/>
      <sz val="20"/>
      <name val="Calibri"/>
      <family val="2"/>
      <scheme val="minor"/>
    </font>
    <font>
      <b/>
      <sz val="14"/>
      <name val="Calibri"/>
      <family val="2"/>
      <scheme val="minor"/>
    </font>
    <font>
      <strike/>
      <sz val="11"/>
      <name val="Calibri"/>
      <family val="2"/>
      <scheme val="minor"/>
    </font>
    <font>
      <i/>
      <sz val="9"/>
      <name val="Calibri"/>
      <family val="2"/>
      <scheme val="minor"/>
    </font>
    <font>
      <b/>
      <i/>
      <sz val="11"/>
      <name val="Calibri"/>
      <family val="2"/>
      <scheme val="minor"/>
    </font>
    <font>
      <sz val="10"/>
      <name val="Calibri"/>
      <family val="2"/>
      <scheme val="minor"/>
    </font>
    <font>
      <b/>
      <sz val="10"/>
      <name val="Calibri"/>
      <family val="2"/>
      <scheme val="minor"/>
    </font>
    <font>
      <b/>
      <i/>
      <sz val="8"/>
      <name val="Calibri"/>
      <family val="2"/>
      <scheme val="minor"/>
    </font>
    <font>
      <u/>
      <sz val="11"/>
      <name val="Calibri"/>
      <family val="2"/>
      <scheme val="minor"/>
    </font>
    <font>
      <sz val="11"/>
      <color theme="1"/>
      <name val="Calibri"/>
      <family val="2"/>
      <scheme val="minor"/>
    </font>
    <font>
      <vertAlign val="subscript"/>
      <sz val="11"/>
      <name val="Calibri"/>
      <family val="2"/>
      <scheme val="minor"/>
    </font>
    <font>
      <sz val="9"/>
      <color indexed="81"/>
      <name val="Segoe UI"/>
      <family val="2"/>
    </font>
    <font>
      <b/>
      <sz val="9"/>
      <color indexed="81"/>
      <name val="Segoe UI"/>
      <family val="2"/>
    </font>
    <font>
      <b/>
      <i/>
      <sz val="10"/>
      <color rgb="FFFF0000"/>
      <name val="Calibri"/>
      <family val="2"/>
      <scheme val="minor"/>
    </font>
    <font>
      <i/>
      <sz val="8"/>
      <color rgb="FFFF0000"/>
      <name val="Calibri"/>
      <family val="2"/>
      <scheme val="minor"/>
    </font>
    <font>
      <b/>
      <i/>
      <sz val="9"/>
      <color rgb="FFFF0000"/>
      <name val="Calibri"/>
      <family val="2"/>
      <scheme val="minor"/>
    </font>
    <font>
      <sz val="8"/>
      <color rgb="FFFF0000"/>
      <name val="Calibri"/>
      <family val="2"/>
      <scheme val="minor"/>
    </font>
    <font>
      <i/>
      <sz val="11"/>
      <color theme="1" tint="0.499984740745262"/>
      <name val="Calibri"/>
      <family val="2"/>
      <scheme val="minor"/>
    </font>
    <font>
      <b/>
      <i/>
      <sz val="10"/>
      <color theme="1" tint="0.499984740745262"/>
      <name val="Calibri"/>
      <family val="2"/>
      <scheme val="minor"/>
    </font>
    <font>
      <i/>
      <sz val="10"/>
      <color theme="1" tint="0.499984740745262"/>
      <name val="Calibri"/>
      <family val="2"/>
      <scheme val="minor"/>
    </font>
    <font>
      <i/>
      <sz val="11"/>
      <color theme="0" tint="-0.499984740745262"/>
      <name val="Calibri"/>
      <family val="2"/>
      <scheme val="minor"/>
    </font>
    <font>
      <i/>
      <sz val="11"/>
      <color rgb="FFFF0000"/>
      <name val="Calibri"/>
      <family val="2"/>
      <scheme val="minor"/>
    </font>
    <font>
      <i/>
      <vertAlign val="subscript"/>
      <sz val="8"/>
      <name val="Calibri"/>
      <family val="2"/>
      <scheme val="minor"/>
    </font>
    <font>
      <sz val="11"/>
      <color theme="0"/>
      <name val="Calibri"/>
      <family val="2"/>
      <scheme val="minor"/>
    </font>
    <font>
      <i/>
      <sz val="10"/>
      <color rgb="FFFF0000"/>
      <name val="Calibri"/>
      <family val="2"/>
      <scheme val="minor"/>
    </font>
    <font>
      <b/>
      <i/>
      <sz val="11"/>
      <color theme="0"/>
      <name val="Calibri"/>
      <family val="2"/>
      <scheme val="minor"/>
    </font>
    <font>
      <i/>
      <sz val="11"/>
      <color theme="0"/>
      <name val="Calibri"/>
      <family val="2"/>
      <scheme val="minor"/>
    </font>
    <font>
      <b/>
      <sz val="11"/>
      <color theme="0"/>
      <name val="Calibri"/>
      <family val="2"/>
      <scheme val="minor"/>
    </font>
    <font>
      <b/>
      <i/>
      <sz val="10"/>
      <color rgb="FFC00000"/>
      <name val="Calibri"/>
      <family val="2"/>
      <scheme val="minor"/>
    </font>
    <font>
      <sz val="11"/>
      <color rgb="FFC00000"/>
      <name val="Calibri"/>
      <family val="2"/>
      <scheme val="minor"/>
    </font>
    <font>
      <i/>
      <sz val="8"/>
      <color theme="0"/>
      <name val="Calibri"/>
      <family val="2"/>
      <scheme val="minor"/>
    </font>
    <font>
      <sz val="10"/>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7B4A"/>
        <bgColor indexed="64"/>
      </patternFill>
    </fill>
    <fill>
      <patternFill patternType="solid">
        <fgColor theme="2"/>
        <bgColor indexed="64"/>
      </patternFill>
    </fill>
  </fills>
  <borders count="25">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78">
    <xf numFmtId="0" fontId="0" fillId="0" borderId="0" xfId="0"/>
    <xf numFmtId="0" fontId="4" fillId="2" borderId="0" xfId="0" applyFont="1" applyFill="1"/>
    <xf numFmtId="0" fontId="3" fillId="2" borderId="0" xfId="0" applyFont="1" applyFill="1"/>
    <xf numFmtId="0" fontId="2" fillId="0" borderId="0" xfId="0" applyFont="1"/>
    <xf numFmtId="0" fontId="3" fillId="2" borderId="0" xfId="0" applyFont="1" applyFill="1" applyAlignment="1">
      <alignment horizontal="left" vertical="top"/>
    </xf>
    <xf numFmtId="0" fontId="3" fillId="2" borderId="0" xfId="0" applyFont="1" applyFill="1" applyAlignment="1">
      <alignment horizontal="left"/>
    </xf>
    <xf numFmtId="0" fontId="3" fillId="0" borderId="0" xfId="0" applyFont="1"/>
    <xf numFmtId="0" fontId="6" fillId="0" borderId="0" xfId="0" applyFont="1"/>
    <xf numFmtId="0" fontId="7" fillId="0" borderId="0" xfId="0" applyFont="1"/>
    <xf numFmtId="0" fontId="3" fillId="4" borderId="6" xfId="0" applyFont="1" applyFill="1" applyBorder="1"/>
    <xf numFmtId="0" fontId="3" fillId="2" borderId="7" xfId="0" applyFont="1" applyFill="1" applyBorder="1"/>
    <xf numFmtId="0" fontId="3" fillId="2" borderId="8" xfId="0" applyFont="1" applyFill="1" applyBorder="1"/>
    <xf numFmtId="0" fontId="3" fillId="4" borderId="9" xfId="0" applyFont="1" applyFill="1" applyBorder="1"/>
    <xf numFmtId="0" fontId="8" fillId="2" borderId="0" xfId="0" applyFont="1" applyFill="1"/>
    <xf numFmtId="0" fontId="3" fillId="2" borderId="10" xfId="0" applyFont="1" applyFill="1" applyBorder="1"/>
    <xf numFmtId="0" fontId="7" fillId="2" borderId="0" xfId="0" applyFont="1" applyFill="1"/>
    <xf numFmtId="0" fontId="3" fillId="2" borderId="2" xfId="0" applyFont="1" applyFill="1" applyBorder="1"/>
    <xf numFmtId="0" fontId="3" fillId="2" borderId="11" xfId="0" applyFont="1" applyFill="1" applyBorder="1"/>
    <xf numFmtId="0" fontId="9" fillId="2" borderId="0" xfId="0" applyFont="1" applyFill="1"/>
    <xf numFmtId="0" fontId="3" fillId="2" borderId="10" xfId="0" applyFont="1" applyFill="1" applyBorder="1" applyAlignment="1">
      <alignment horizontal="left" vertical="top"/>
    </xf>
    <xf numFmtId="0" fontId="6" fillId="2" borderId="0" xfId="0" applyFont="1" applyFill="1"/>
    <xf numFmtId="0" fontId="3" fillId="2" borderId="0" xfId="0" applyFont="1" applyFill="1" applyAlignment="1">
      <alignment vertical="top" wrapText="1"/>
    </xf>
    <xf numFmtId="0" fontId="3" fillId="2" borderId="10" xfId="0" applyFont="1" applyFill="1" applyBorder="1" applyAlignment="1">
      <alignment vertical="top" wrapText="1"/>
    </xf>
    <xf numFmtId="14" fontId="3" fillId="2" borderId="0" xfId="0" applyNumberFormat="1" applyFont="1" applyFill="1" applyAlignment="1">
      <alignment horizontal="left" vertical="top"/>
    </xf>
    <xf numFmtId="0" fontId="3" fillId="2" borderId="0" xfId="0" applyFont="1" applyFill="1" applyAlignment="1">
      <alignment horizontal="left" vertical="center"/>
    </xf>
    <xf numFmtId="0" fontId="4" fillId="2" borderId="0" xfId="0" applyFont="1" applyFill="1" applyAlignment="1">
      <alignment horizontal="left" vertical="center"/>
    </xf>
    <xf numFmtId="0" fontId="7" fillId="4" borderId="9" xfId="0" applyFont="1" applyFill="1" applyBorder="1"/>
    <xf numFmtId="164" fontId="3" fillId="3" borderId="5" xfId="0" applyNumberFormat="1" applyFont="1" applyFill="1" applyBorder="1" applyAlignment="1" applyProtection="1">
      <alignment vertical="top"/>
      <protection locked="0"/>
    </xf>
    <xf numFmtId="0" fontId="4" fillId="2" borderId="2" xfId="0" applyFont="1" applyFill="1" applyBorder="1" applyAlignment="1">
      <alignment horizontal="left" vertical="center"/>
    </xf>
    <xf numFmtId="0" fontId="13" fillId="4" borderId="9" xfId="0" applyFont="1" applyFill="1" applyBorder="1"/>
    <xf numFmtId="0" fontId="13" fillId="0" borderId="0" xfId="0" applyFont="1"/>
    <xf numFmtId="0" fontId="4" fillId="0" borderId="0" xfId="0" applyFont="1"/>
    <xf numFmtId="0" fontId="4" fillId="2" borderId="0" xfId="0" applyFont="1" applyFill="1" applyAlignment="1">
      <alignment vertical="center"/>
    </xf>
    <xf numFmtId="0" fontId="3" fillId="4" borderId="14" xfId="0" applyFont="1" applyFill="1" applyBorder="1"/>
    <xf numFmtId="0" fontId="3" fillId="2" borderId="15" xfId="0" applyFont="1" applyFill="1" applyBorder="1"/>
    <xf numFmtId="0" fontId="1" fillId="0" borderId="0" xfId="0" applyFont="1"/>
    <xf numFmtId="0" fontId="16" fillId="2" borderId="0" xfId="0" applyFont="1" applyFill="1" applyAlignment="1">
      <alignment horizontal="left" vertical="center"/>
    </xf>
    <xf numFmtId="0" fontId="14" fillId="5" borderId="17" xfId="0" applyFont="1" applyFill="1" applyBorder="1" applyAlignment="1">
      <alignment horizontal="center" vertical="center" wrapText="1"/>
    </xf>
    <xf numFmtId="0" fontId="3" fillId="2" borderId="18" xfId="0" applyFont="1" applyFill="1" applyBorder="1"/>
    <xf numFmtId="0" fontId="14" fillId="5" borderId="5" xfId="0" applyFont="1" applyFill="1" applyBorder="1" applyAlignment="1">
      <alignment horizontal="center" vertical="center"/>
    </xf>
    <xf numFmtId="0" fontId="3" fillId="2" borderId="16" xfId="0" applyFont="1" applyFill="1" applyBorder="1"/>
    <xf numFmtId="0" fontId="3" fillId="2" borderId="15" xfId="0" applyFont="1" applyFill="1" applyBorder="1" applyAlignment="1">
      <alignment horizontal="left" vertical="center"/>
    </xf>
    <xf numFmtId="0" fontId="3" fillId="2" borderId="19" xfId="0" applyFont="1" applyFill="1" applyBorder="1"/>
    <xf numFmtId="0" fontId="3" fillId="2" borderId="0" xfId="0" applyFont="1" applyFill="1" applyAlignment="1">
      <alignment horizontal="left" indent="1"/>
    </xf>
    <xf numFmtId="0" fontId="21" fillId="2" borderId="0" xfId="0" applyFont="1" applyFill="1" applyAlignment="1">
      <alignment horizontal="left" indent="1"/>
    </xf>
    <xf numFmtId="164" fontId="3" fillId="3" borderId="5" xfId="0" applyNumberFormat="1" applyFont="1" applyFill="1" applyBorder="1" applyAlignment="1" applyProtection="1">
      <alignment horizontal="center" vertical="center"/>
      <protection locked="0"/>
    </xf>
    <xf numFmtId="0" fontId="3" fillId="2" borderId="0" xfId="0" applyFont="1" applyFill="1" applyAlignment="1">
      <alignment horizontal="left" wrapText="1"/>
    </xf>
    <xf numFmtId="0" fontId="5" fillId="2" borderId="0" xfId="0" applyFont="1" applyFill="1"/>
    <xf numFmtId="0" fontId="5" fillId="2" borderId="10" xfId="0" applyFont="1" applyFill="1" applyBorder="1"/>
    <xf numFmtId="0" fontId="5" fillId="2" borderId="0" xfId="0" applyFont="1" applyFill="1" applyAlignment="1">
      <alignment horizontal="center" vertical="top"/>
    </xf>
    <xf numFmtId="0" fontId="5" fillId="2" borderId="10" xfId="0" applyFont="1" applyFill="1" applyBorder="1" applyAlignment="1">
      <alignment horizontal="center" vertical="top"/>
    </xf>
    <xf numFmtId="0" fontId="7" fillId="2" borderId="10" xfId="0" applyFont="1" applyFill="1" applyBorder="1"/>
    <xf numFmtId="0" fontId="12" fillId="2" borderId="2" xfId="0" applyFont="1" applyFill="1" applyBorder="1" applyAlignment="1">
      <alignment wrapText="1"/>
    </xf>
    <xf numFmtId="0" fontId="7" fillId="2" borderId="2" xfId="0" applyFont="1" applyFill="1" applyBorder="1" applyAlignment="1">
      <alignment wrapText="1"/>
    </xf>
    <xf numFmtId="0" fontId="7" fillId="2" borderId="11" xfId="0" applyFont="1" applyFill="1" applyBorder="1" applyAlignment="1">
      <alignment wrapText="1"/>
    </xf>
    <xf numFmtId="0" fontId="1" fillId="2" borderId="0" xfId="0" applyFont="1" applyFill="1"/>
    <xf numFmtId="0" fontId="22" fillId="0" borderId="1" xfId="0" applyFont="1" applyBorder="1"/>
    <xf numFmtId="0" fontId="6" fillId="0" borderId="1" xfId="0" applyFont="1" applyBorder="1"/>
    <xf numFmtId="0" fontId="24" fillId="2" borderId="0" xfId="0" applyFont="1" applyFill="1" applyAlignment="1">
      <alignment horizontal="center" vertical="top"/>
    </xf>
    <xf numFmtId="0" fontId="24" fillId="2" borderId="10" xfId="0" applyFont="1" applyFill="1" applyBorder="1" applyAlignment="1">
      <alignment horizontal="center" vertical="top"/>
    </xf>
    <xf numFmtId="0" fontId="9" fillId="2" borderId="0" xfId="0" applyFont="1" applyFill="1" applyAlignment="1">
      <alignment vertical="center"/>
    </xf>
    <xf numFmtId="0" fontId="26" fillId="2" borderId="0" xfId="0" applyFont="1" applyFill="1"/>
    <xf numFmtId="0" fontId="27" fillId="2" borderId="0" xfId="0" applyFont="1" applyFill="1"/>
    <xf numFmtId="0" fontId="12" fillId="2" borderId="0" xfId="0" applyFont="1" applyFill="1" applyAlignment="1">
      <alignment wrapText="1"/>
    </xf>
    <xf numFmtId="0" fontId="7" fillId="2" borderId="0" xfId="0" applyFont="1" applyFill="1" applyAlignment="1">
      <alignment wrapText="1"/>
    </xf>
    <xf numFmtId="0" fontId="7" fillId="2" borderId="10" xfId="0" applyFont="1" applyFill="1" applyBorder="1" applyAlignment="1">
      <alignment wrapText="1"/>
    </xf>
    <xf numFmtId="0" fontId="23" fillId="0" borderId="0" xfId="0" applyFont="1" applyAlignment="1">
      <alignment horizontal="left" vertical="center"/>
    </xf>
    <xf numFmtId="0" fontId="10" fillId="0" borderId="0" xfId="0" applyFont="1"/>
    <xf numFmtId="164" fontId="3" fillId="3" borderId="5" xfId="0" applyNumberFormat="1" applyFont="1" applyFill="1" applyBorder="1" applyAlignment="1">
      <alignment vertical="top"/>
    </xf>
    <xf numFmtId="164" fontId="25" fillId="3" borderId="5" xfId="0" applyNumberFormat="1" applyFont="1" applyFill="1" applyBorder="1" applyAlignment="1">
      <alignment vertical="top"/>
    </xf>
    <xf numFmtId="0" fontId="31" fillId="0" borderId="0" xfId="0" applyFont="1"/>
    <xf numFmtId="44" fontId="4" fillId="0" borderId="0" xfId="1" applyFont="1"/>
    <xf numFmtId="44" fontId="3" fillId="0" borderId="0" xfId="1" applyFont="1" applyBorder="1" applyProtection="1"/>
    <xf numFmtId="0" fontId="15" fillId="0" borderId="0" xfId="0" applyFont="1"/>
    <xf numFmtId="0" fontId="3" fillId="0" borderId="0" xfId="0" quotePrefix="1" applyFont="1"/>
    <xf numFmtId="164" fontId="3" fillId="0" borderId="0" xfId="0" applyNumberFormat="1" applyFont="1"/>
    <xf numFmtId="0" fontId="0" fillId="2" borderId="0" xfId="0" applyFill="1"/>
    <xf numFmtId="0" fontId="33" fillId="0" borderId="0" xfId="0" applyFont="1"/>
    <xf numFmtId="0" fontId="34" fillId="0" borderId="0" xfId="0" applyFont="1"/>
    <xf numFmtId="0" fontId="29" fillId="2" borderId="0" xfId="0" applyFont="1" applyFill="1" applyAlignment="1">
      <alignment vertical="center"/>
    </xf>
    <xf numFmtId="164" fontId="7" fillId="5" borderId="22" xfId="0" applyNumberFormat="1" applyFont="1" applyFill="1" applyBorder="1" applyAlignment="1">
      <alignment vertical="center"/>
    </xf>
    <xf numFmtId="164" fontId="7" fillId="5" borderId="5" xfId="0" applyNumberFormat="1" applyFont="1" applyFill="1" applyBorder="1" applyAlignment="1">
      <alignment vertical="center"/>
    </xf>
    <xf numFmtId="0" fontId="14" fillId="0" borderId="0" xfId="0" applyFont="1"/>
    <xf numFmtId="164" fontId="3" fillId="3" borderId="24" xfId="0" applyNumberFormat="1" applyFont="1" applyFill="1" applyBorder="1" applyAlignment="1" applyProtection="1">
      <alignment horizontal="center" vertical="center"/>
      <protection locked="0"/>
    </xf>
    <xf numFmtId="0" fontId="31" fillId="2" borderId="0" xfId="0" applyFont="1" applyFill="1"/>
    <xf numFmtId="0" fontId="36" fillId="0" borderId="0" xfId="0" applyFont="1"/>
    <xf numFmtId="0" fontId="31" fillId="0" borderId="0" xfId="0" applyFont="1" applyAlignment="1">
      <alignment horizontal="center"/>
    </xf>
    <xf numFmtId="0" fontId="31" fillId="0" borderId="0" xfId="0" applyFont="1" applyAlignment="1">
      <alignment horizontal="center" vertical="center"/>
    </xf>
    <xf numFmtId="0" fontId="3" fillId="2" borderId="0" xfId="0" applyFont="1" applyFill="1" applyAlignment="1">
      <alignment vertical="center" wrapText="1"/>
    </xf>
    <xf numFmtId="0" fontId="38" fillId="0" borderId="0" xfId="0" applyFont="1"/>
    <xf numFmtId="0" fontId="35" fillId="0" borderId="0" xfId="0" applyFont="1"/>
    <xf numFmtId="44" fontId="31" fillId="0" borderId="0" xfId="1" applyFont="1" applyBorder="1" applyAlignment="1" applyProtection="1">
      <alignment horizontal="center"/>
    </xf>
    <xf numFmtId="0" fontId="38" fillId="0" borderId="1" xfId="0" applyFont="1" applyBorder="1"/>
    <xf numFmtId="44" fontId="3" fillId="0" borderId="0" xfId="1" applyFont="1" applyFill="1" applyAlignment="1" applyProtection="1"/>
    <xf numFmtId="44" fontId="3" fillId="0" borderId="0" xfId="0" applyNumberFormat="1" applyFont="1"/>
    <xf numFmtId="0" fontId="37" fillId="0" borderId="0" xfId="0" applyFont="1"/>
    <xf numFmtId="0" fontId="3" fillId="3" borderId="5" xfId="0" applyFont="1" applyFill="1" applyBorder="1" applyAlignment="1" applyProtection="1">
      <alignment horizontal="center" vertical="center" wrapText="1"/>
      <protection locked="0"/>
    </xf>
    <xf numFmtId="0" fontId="39" fillId="0" borderId="0" xfId="0" applyFont="1"/>
    <xf numFmtId="44" fontId="31" fillId="0" borderId="0" xfId="1" applyFont="1" applyFill="1" applyProtection="1"/>
    <xf numFmtId="44" fontId="31" fillId="0" borderId="0" xfId="0" applyNumberFormat="1" applyFont="1"/>
    <xf numFmtId="44" fontId="31" fillId="0" borderId="0" xfId="1" applyFont="1" applyFill="1" applyAlignment="1" applyProtection="1"/>
    <xf numFmtId="0" fontId="31" fillId="0" borderId="0" xfId="0" applyFont="1" applyAlignment="1">
      <alignment horizontal="right"/>
    </xf>
    <xf numFmtId="9" fontId="31" fillId="0" borderId="0" xfId="2" applyFont="1" applyFill="1" applyProtection="1"/>
    <xf numFmtId="44" fontId="35" fillId="0" borderId="0" xfId="1" applyFont="1" applyFill="1" applyProtection="1"/>
    <xf numFmtId="9" fontId="35" fillId="0" borderId="0" xfId="2" applyFont="1" applyFill="1" applyProtection="1"/>
    <xf numFmtId="0" fontId="3" fillId="3" borderId="5"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6" fillId="2" borderId="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16" xfId="0" applyFont="1" applyFill="1" applyBorder="1" applyAlignment="1">
      <alignment horizontal="center"/>
    </xf>
    <xf numFmtId="0" fontId="3" fillId="2" borderId="20" xfId="0" applyFont="1" applyFill="1" applyBorder="1" applyAlignment="1">
      <alignment horizont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3" xfId="0" applyFont="1" applyFill="1" applyBorder="1" applyAlignment="1">
      <alignment horizontal="center" vertical="center"/>
    </xf>
    <xf numFmtId="166" fontId="3" fillId="3" borderId="3" xfId="0" applyNumberFormat="1" applyFont="1" applyFill="1" applyBorder="1" applyAlignment="1">
      <alignment horizontal="center" vertical="center"/>
    </xf>
    <xf numFmtId="166" fontId="3" fillId="3" borderId="4" xfId="0" applyNumberFormat="1" applyFont="1" applyFill="1" applyBorder="1" applyAlignment="1">
      <alignment horizontal="center" vertical="center"/>
    </xf>
    <xf numFmtId="166" fontId="3" fillId="3" borderId="13" xfId="0" applyNumberFormat="1" applyFont="1" applyFill="1" applyBorder="1" applyAlignment="1">
      <alignment horizontal="center" vertical="center"/>
    </xf>
    <xf numFmtId="165" fontId="3" fillId="3" borderId="3" xfId="0" applyNumberFormat="1" applyFont="1" applyFill="1" applyBorder="1" applyAlignment="1" applyProtection="1">
      <alignment horizontal="center" vertical="center"/>
      <protection locked="0"/>
    </xf>
    <xf numFmtId="165" fontId="3" fillId="3" borderId="4" xfId="0" applyNumberFormat="1" applyFont="1" applyFill="1" applyBorder="1" applyAlignment="1" applyProtection="1">
      <alignment horizontal="center" vertical="center"/>
      <protection locked="0"/>
    </xf>
    <xf numFmtId="165" fontId="3" fillId="3" borderId="13" xfId="0" applyNumberFormat="1" applyFont="1" applyFill="1" applyBorder="1" applyAlignment="1" applyProtection="1">
      <alignment horizontal="center" vertical="center"/>
      <protection locked="0"/>
    </xf>
    <xf numFmtId="1" fontId="3" fillId="3" borderId="3" xfId="0" applyNumberFormat="1" applyFont="1" applyFill="1" applyBorder="1" applyAlignment="1" applyProtection="1">
      <alignment horizontal="center" vertical="center"/>
      <protection locked="0"/>
    </xf>
    <xf numFmtId="1" fontId="3" fillId="3" borderId="4" xfId="0" applyNumberFormat="1" applyFont="1" applyFill="1" applyBorder="1" applyAlignment="1" applyProtection="1">
      <alignment horizontal="center" vertical="center"/>
      <protection locked="0"/>
    </xf>
    <xf numFmtId="1" fontId="3" fillId="3" borderId="13" xfId="0" applyNumberFormat="1" applyFont="1" applyFill="1" applyBorder="1" applyAlignment="1" applyProtection="1">
      <alignment horizontal="center" vertical="center"/>
      <protection locked="0"/>
    </xf>
    <xf numFmtId="0" fontId="1" fillId="2" borderId="16" xfId="0" applyFont="1" applyFill="1" applyBorder="1" applyAlignment="1">
      <alignment horizontal="center" wrapText="1"/>
    </xf>
    <xf numFmtId="0" fontId="1" fillId="2" borderId="20" xfId="0" applyFont="1" applyFill="1" applyBorder="1" applyAlignment="1">
      <alignment horizontal="center" wrapText="1"/>
    </xf>
    <xf numFmtId="167" fontId="3" fillId="3" borderId="3" xfId="0" applyNumberFormat="1" applyFont="1" applyFill="1" applyBorder="1" applyAlignment="1" applyProtection="1">
      <alignment horizontal="center" vertical="center"/>
      <protection locked="0"/>
    </xf>
    <xf numFmtId="167" fontId="3" fillId="3" borderId="4" xfId="0" applyNumberFormat="1" applyFont="1" applyFill="1" applyBorder="1" applyAlignment="1" applyProtection="1">
      <alignment horizontal="center" vertical="center"/>
      <protection locked="0"/>
    </xf>
    <xf numFmtId="167" fontId="3" fillId="3" borderId="13" xfId="0" applyNumberFormat="1" applyFont="1" applyFill="1" applyBorder="1" applyAlignment="1" applyProtection="1">
      <alignment horizontal="center" vertical="center"/>
      <protection locked="0"/>
    </xf>
    <xf numFmtId="0" fontId="9" fillId="2" borderId="0" xfId="0" applyFont="1" applyFill="1" applyAlignment="1">
      <alignment horizontal="left" vertical="top" wrapText="1"/>
    </xf>
    <xf numFmtId="0" fontId="4" fillId="2" borderId="0" xfId="0" applyFont="1" applyFill="1" applyAlignment="1">
      <alignment horizontal="left" vertical="top" wrapText="1"/>
    </xf>
    <xf numFmtId="1" fontId="3" fillId="3" borderId="5" xfId="0" applyNumberFormat="1" applyFont="1" applyFill="1" applyBorder="1" applyAlignment="1" applyProtection="1">
      <alignment horizontal="center" vertical="center"/>
      <protection locked="0"/>
    </xf>
    <xf numFmtId="1" fontId="3" fillId="3" borderId="12" xfId="0" applyNumberFormat="1" applyFont="1" applyFill="1" applyBorder="1" applyAlignment="1" applyProtection="1">
      <alignment horizontal="center" vertical="center"/>
      <protection locked="0"/>
    </xf>
    <xf numFmtId="14" fontId="3" fillId="3" borderId="5"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49" fontId="3" fillId="3" borderId="12" xfId="0" applyNumberFormat="1" applyFont="1" applyFill="1" applyBorder="1" applyAlignment="1" applyProtection="1">
      <alignment horizontal="center" vertical="center"/>
      <protection locked="0"/>
    </xf>
    <xf numFmtId="0" fontId="9" fillId="2" borderId="0" xfId="0" applyFont="1" applyFill="1" applyAlignment="1">
      <alignment horizontal="left" vertical="center" wrapText="1"/>
    </xf>
    <xf numFmtId="49" fontId="3" fillId="3" borderId="3"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13" xfId="0" applyNumberFormat="1" applyFont="1" applyFill="1" applyBorder="1" applyAlignment="1" applyProtection="1">
      <alignment horizontal="center" vertical="center"/>
      <protection locked="0"/>
    </xf>
    <xf numFmtId="0" fontId="12" fillId="2" borderId="16" xfId="0" applyFont="1" applyFill="1" applyBorder="1" applyAlignment="1">
      <alignment wrapText="1"/>
    </xf>
    <xf numFmtId="0" fontId="7" fillId="2" borderId="16" xfId="0" applyFont="1" applyFill="1" applyBorder="1" applyAlignment="1">
      <alignment wrapText="1"/>
    </xf>
    <xf numFmtId="0" fontId="7" fillId="2" borderId="20" xfId="0" applyFont="1" applyFill="1" applyBorder="1" applyAlignment="1">
      <alignment wrapText="1"/>
    </xf>
    <xf numFmtId="0" fontId="31" fillId="0" borderId="0" xfId="0" applyFont="1" applyAlignment="1">
      <alignment horizontal="center"/>
    </xf>
    <xf numFmtId="0" fontId="5" fillId="2" borderId="0" xfId="0" applyFont="1" applyFill="1" applyAlignment="1">
      <alignment horizontal="center" vertical="top"/>
    </xf>
    <xf numFmtId="0" fontId="5" fillId="2" borderId="10" xfId="0" applyFont="1" applyFill="1" applyBorder="1" applyAlignment="1">
      <alignment horizontal="center" vertical="top"/>
    </xf>
    <xf numFmtId="164" fontId="3" fillId="3" borderId="5" xfId="0" applyNumberFormat="1" applyFont="1" applyFill="1" applyBorder="1" applyAlignment="1" applyProtection="1">
      <alignment horizontal="center" vertical="center"/>
      <protection locked="0"/>
    </xf>
    <xf numFmtId="0" fontId="6" fillId="2" borderId="0" xfId="0" applyFont="1" applyFill="1" applyAlignment="1">
      <alignment horizontal="center" vertical="top" wrapText="1"/>
    </xf>
    <xf numFmtId="0" fontId="6" fillId="2" borderId="10" xfId="0" applyFont="1" applyFill="1" applyBorder="1" applyAlignment="1">
      <alignment horizontal="center" vertical="top" wrapText="1"/>
    </xf>
    <xf numFmtId="0" fontId="3" fillId="2" borderId="0" xfId="0" applyFont="1" applyFill="1" applyAlignment="1">
      <alignment horizontal="left" wrapText="1"/>
    </xf>
    <xf numFmtId="164" fontId="3" fillId="3" borderId="3" xfId="0" applyNumberFormat="1" applyFont="1" applyFill="1" applyBorder="1" applyAlignment="1" applyProtection="1">
      <alignment horizontal="center" vertical="center"/>
      <protection locked="0"/>
    </xf>
    <xf numFmtId="164" fontId="3" fillId="3" borderId="4" xfId="0" applyNumberFormat="1" applyFont="1" applyFill="1" applyBorder="1" applyAlignment="1" applyProtection="1">
      <alignment horizontal="center" vertical="center"/>
      <protection locked="0"/>
    </xf>
    <xf numFmtId="164" fontId="3" fillId="3" borderId="13" xfId="0" applyNumberFormat="1" applyFont="1" applyFill="1" applyBorder="1" applyAlignment="1" applyProtection="1">
      <alignment horizontal="center" vertical="center"/>
      <protection locked="0"/>
    </xf>
    <xf numFmtId="168" fontId="3" fillId="3" borderId="3" xfId="0" applyNumberFormat="1" applyFont="1" applyFill="1" applyBorder="1" applyAlignment="1" applyProtection="1">
      <alignment horizontal="center" vertical="center"/>
      <protection locked="0"/>
    </xf>
    <xf numFmtId="168" fontId="3" fillId="3" borderId="4" xfId="0" applyNumberFormat="1" applyFont="1" applyFill="1" applyBorder="1" applyAlignment="1" applyProtection="1">
      <alignment horizontal="center" vertical="center"/>
      <protection locked="0"/>
    </xf>
    <xf numFmtId="168" fontId="3" fillId="3" borderId="13" xfId="0" applyNumberFormat="1" applyFont="1" applyFill="1" applyBorder="1" applyAlignment="1" applyProtection="1">
      <alignment horizontal="center" vertical="center"/>
      <protection locked="0"/>
    </xf>
    <xf numFmtId="0" fontId="3" fillId="2" borderId="0" xfId="0" applyFont="1" applyFill="1" applyAlignment="1">
      <alignment horizontal="left" vertical="top" wrapText="1"/>
    </xf>
    <xf numFmtId="0" fontId="3" fillId="2" borderId="18" xfId="0" applyFont="1" applyFill="1" applyBorder="1" applyAlignment="1">
      <alignment horizontal="left" vertical="top" wrapText="1"/>
    </xf>
    <xf numFmtId="164" fontId="7" fillId="5" borderId="22" xfId="0" applyNumberFormat="1" applyFont="1" applyFill="1" applyBorder="1" applyAlignment="1">
      <alignment horizontal="center" vertical="top"/>
    </xf>
    <xf numFmtId="164" fontId="7" fillId="5" borderId="17" xfId="0" applyNumberFormat="1" applyFont="1" applyFill="1" applyBorder="1" applyAlignment="1">
      <alignment horizontal="center" vertical="top"/>
    </xf>
    <xf numFmtId="164" fontId="28" fillId="5" borderId="21" xfId="0" applyNumberFormat="1" applyFont="1" applyFill="1" applyBorder="1" applyAlignment="1">
      <alignment horizontal="center"/>
    </xf>
    <xf numFmtId="164" fontId="28" fillId="5" borderId="23" xfId="0" applyNumberFormat="1" applyFont="1" applyFill="1" applyBorder="1" applyAlignment="1">
      <alignment horizontal="center"/>
    </xf>
    <xf numFmtId="0" fontId="32" fillId="2" borderId="0" xfId="0" applyFont="1" applyFill="1" applyAlignment="1">
      <alignment horizontal="left" vertical="center" wrapText="1"/>
    </xf>
    <xf numFmtId="0" fontId="32" fillId="2" borderId="18" xfId="0" applyFont="1" applyFill="1" applyBorder="1" applyAlignment="1">
      <alignment horizontal="left" vertical="center" wrapText="1"/>
    </xf>
    <xf numFmtId="0" fontId="4" fillId="2" borderId="18" xfId="0" applyFont="1" applyFill="1" applyBorder="1" applyAlignment="1">
      <alignment horizontal="left" vertical="top" wrapText="1"/>
    </xf>
    <xf numFmtId="14" fontId="3" fillId="3" borderId="3" xfId="0" applyNumberFormat="1" applyFont="1" applyFill="1" applyBorder="1" applyAlignment="1" applyProtection="1">
      <alignment horizontal="center" vertical="center"/>
      <protection locked="0"/>
    </xf>
    <xf numFmtId="14" fontId="3" fillId="3" borderId="4" xfId="0" applyNumberFormat="1" applyFont="1" applyFill="1" applyBorder="1" applyAlignment="1" applyProtection="1">
      <alignment horizontal="center" vertical="center"/>
      <protection locked="0"/>
    </xf>
    <xf numFmtId="14" fontId="3" fillId="3" borderId="13" xfId="0" applyNumberFormat="1" applyFont="1" applyFill="1" applyBorder="1" applyAlignment="1" applyProtection="1">
      <alignment horizontal="center" vertical="center"/>
      <protection locked="0"/>
    </xf>
    <xf numFmtId="0" fontId="36" fillId="0" borderId="9" xfId="0" applyFont="1" applyBorder="1" applyAlignment="1">
      <alignment horizontal="left" wrapText="1"/>
    </xf>
    <xf numFmtId="0" fontId="36" fillId="0" borderId="0" xfId="0" applyFont="1" applyAlignment="1">
      <alignment horizontal="left" wrapText="1"/>
    </xf>
    <xf numFmtId="1" fontId="3" fillId="3" borderId="3" xfId="0" applyNumberFormat="1" applyFont="1" applyFill="1" applyBorder="1" applyAlignment="1" applyProtection="1">
      <alignment horizontal="left" vertical="center"/>
      <protection locked="0"/>
    </xf>
    <xf numFmtId="1" fontId="3" fillId="3" borderId="4" xfId="0" applyNumberFormat="1" applyFont="1" applyFill="1" applyBorder="1" applyAlignment="1" applyProtection="1">
      <alignment horizontal="left" vertical="center"/>
      <protection locked="0"/>
    </xf>
    <xf numFmtId="1" fontId="3" fillId="3" borderId="13" xfId="0" applyNumberFormat="1" applyFont="1" applyFill="1" applyBorder="1" applyAlignment="1" applyProtection="1">
      <alignment horizontal="left" vertical="center"/>
      <protection locked="0"/>
    </xf>
    <xf numFmtId="0" fontId="7" fillId="0" borderId="0" xfId="0" applyFont="1" applyFill="1" applyAlignment="1">
      <alignment horizontal="left" wrapText="1"/>
    </xf>
  </cellXfs>
  <cellStyles count="3">
    <cellStyle name="Prozent" xfId="2" builtinId="5"/>
    <cellStyle name="Standard" xfId="0" builtinId="0"/>
    <cellStyle name="Währung" xfId="1" builtinId="4"/>
  </cellStyles>
  <dxfs count="24">
    <dxf>
      <font>
        <strike val="0"/>
        <color theme="0"/>
      </font>
      <fill>
        <patternFill>
          <bgColor theme="0"/>
        </patternFill>
      </fill>
      <border>
        <left style="thin">
          <color auto="1"/>
        </left>
        <right/>
        <top/>
        <bottom/>
      </border>
    </dxf>
    <dxf>
      <font>
        <strike val="0"/>
        <color theme="0"/>
      </font>
      <fill>
        <patternFill>
          <bgColor theme="0"/>
        </patternFill>
      </fill>
      <border>
        <left style="thin">
          <color auto="1"/>
        </left>
        <right/>
        <top/>
        <bottom/>
      </border>
    </dxf>
    <dxf>
      <font>
        <strike val="0"/>
        <color theme="2"/>
      </font>
    </dxf>
    <dxf>
      <font>
        <strike val="0"/>
        <color theme="0"/>
      </font>
      <fill>
        <patternFill>
          <bgColor theme="0"/>
        </patternFill>
      </fill>
    </dxf>
    <dxf>
      <font>
        <color theme="2"/>
      </font>
    </dxf>
    <dxf>
      <font>
        <color theme="2"/>
      </font>
    </dxf>
    <dxf>
      <font>
        <color theme="2"/>
      </font>
    </dxf>
    <dxf>
      <font>
        <color theme="2"/>
      </font>
    </dxf>
    <dxf>
      <font>
        <color theme="2"/>
      </font>
    </dxf>
    <dxf>
      <font>
        <strike val="0"/>
        <color theme="2"/>
      </font>
    </dxf>
    <dxf>
      <font>
        <strike val="0"/>
        <color theme="2"/>
      </font>
    </dxf>
    <dxf>
      <font>
        <strike val="0"/>
        <color theme="2"/>
      </font>
    </dxf>
    <dxf>
      <font>
        <strike val="0"/>
        <color theme="2"/>
      </font>
    </dxf>
    <dxf>
      <font>
        <strike val="0"/>
        <color theme="2"/>
      </font>
    </dxf>
    <dxf>
      <font>
        <color theme="0"/>
      </font>
      <fill>
        <patternFill>
          <bgColor theme="0"/>
        </patternFill>
      </fill>
      <border>
        <left/>
        <right style="thin">
          <color auto="1"/>
        </right>
        <top/>
        <bottom/>
      </border>
    </dxf>
    <dxf>
      <font>
        <strike/>
        <color theme="0" tint="-0.499984740745262"/>
      </font>
      <fill>
        <patternFill patternType="darkUp">
          <fgColor theme="2" tint="-9.9917600024414813E-2"/>
          <bgColor theme="0"/>
        </patternFill>
      </fill>
    </dxf>
    <dxf>
      <font>
        <strike/>
        <color theme="0" tint="-0.499984740745262"/>
      </font>
      <fill>
        <patternFill patternType="darkUp">
          <fgColor theme="2" tint="-9.9948118533890809E-2"/>
          <bgColor theme="0"/>
        </patternFill>
      </fill>
    </dxf>
    <dxf>
      <font>
        <strike/>
        <color theme="0" tint="-0.499984740745262"/>
      </font>
      <fill>
        <patternFill patternType="darkUp">
          <fgColor theme="2" tint="-9.9917600024414813E-2"/>
          <bgColor theme="0"/>
        </patternFill>
      </fill>
    </dxf>
    <dxf>
      <font>
        <strike/>
        <color theme="0" tint="-0.499984740745262"/>
      </font>
      <fill>
        <patternFill patternType="darkUp">
          <fgColor theme="2" tint="-9.9917600024414813E-2"/>
          <bgColor theme="0"/>
        </patternFill>
      </fill>
    </dxf>
    <dxf>
      <font>
        <strike/>
        <color theme="0" tint="-0.34998626667073579"/>
      </font>
      <fill>
        <patternFill patternType="lightUp">
          <fgColor theme="0" tint="-0.24994659260841701"/>
          <bgColor theme="0"/>
        </patternFill>
      </fill>
    </dxf>
    <dxf>
      <font>
        <strike/>
        <color theme="0" tint="-0.499984740745262"/>
      </font>
      <fill>
        <patternFill patternType="darkUp">
          <fgColor theme="2" tint="-9.9917600024414813E-2"/>
          <bgColor theme="0"/>
        </patternFill>
      </fill>
    </dxf>
    <dxf>
      <font>
        <strike/>
        <color theme="0" tint="-0.499984740745262"/>
      </font>
      <fill>
        <patternFill patternType="darkUp">
          <fgColor theme="2" tint="-9.9917600024414813E-2"/>
          <bgColor theme="0"/>
        </patternFill>
      </fill>
    </dxf>
    <dxf>
      <font>
        <strike/>
        <color theme="0" tint="-0.499984740745262"/>
      </font>
      <fill>
        <patternFill patternType="darkDown">
          <fgColor theme="2" tint="-9.9917600024414813E-2"/>
          <bgColor theme="0"/>
        </patternFill>
      </fill>
    </dxf>
    <dxf>
      <font>
        <strike/>
      </font>
    </dxf>
  </dxfs>
  <tableStyles count="0" defaultTableStyle="TableStyleMedium2" defaultPivotStyle="PivotStyleLight16"/>
  <colors>
    <mruColors>
      <color rgb="FF007B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1737454</xdr:colOff>
      <xdr:row>1</xdr:row>
      <xdr:rowOff>233874</xdr:rowOff>
    </xdr:from>
    <xdr:to>
      <xdr:col>8</xdr:col>
      <xdr:colOff>0</xdr:colOff>
      <xdr:row>4</xdr:row>
      <xdr:rowOff>68222</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4269983" y="682109"/>
          <a:ext cx="4196848" cy="1145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AT" sz="1100"/>
            <a:t>Fachabteilung</a:t>
          </a:r>
          <a:r>
            <a:rPr lang="de-AT" sz="1100" baseline="0"/>
            <a:t> Energie und Wohnbau</a:t>
          </a:r>
        </a:p>
        <a:p>
          <a:pPr algn="r"/>
          <a:r>
            <a:rPr lang="de-AT" sz="1100"/>
            <a:t>Referat Energietechnik und</a:t>
          </a:r>
          <a:r>
            <a:rPr lang="de-AT" sz="1100" baseline="0"/>
            <a:t> Umweltförderungen</a:t>
          </a:r>
          <a:endParaRPr lang="de-AT" sz="1100"/>
        </a:p>
        <a:p>
          <a:pPr algn="r"/>
          <a:r>
            <a:rPr lang="de-AT" sz="1100"/>
            <a:t>Landhausgasse 7, 8010 Graz</a:t>
          </a:r>
        </a:p>
        <a:p>
          <a:pPr algn="r"/>
          <a:r>
            <a:rPr lang="de-AT" sz="1100"/>
            <a:t>Tel: 0316/877 3955</a:t>
          </a:r>
        </a:p>
        <a:p>
          <a:pPr algn="r"/>
          <a:endParaRPr lang="de-AT" sz="1100"/>
        </a:p>
        <a:p>
          <a:pPr algn="r"/>
          <a:r>
            <a:rPr lang="de-AT" sz="1100" i="1"/>
            <a:t>Version Antragsformular: V1</a:t>
          </a:r>
          <a:r>
            <a:rPr lang="de-AT" sz="1100" i="1" baseline="0"/>
            <a:t> (05</a:t>
          </a:r>
          <a:r>
            <a:rPr lang="de-AT" sz="1100" i="1" baseline="0">
              <a:solidFill>
                <a:sysClr val="windowText" lastClr="000000"/>
              </a:solidFill>
            </a:rPr>
            <a:t>/</a:t>
          </a:r>
          <a:r>
            <a:rPr lang="de-AT" sz="1100" i="1">
              <a:solidFill>
                <a:sysClr val="windowText" lastClr="000000"/>
              </a:solidFill>
            </a:rPr>
            <a:t>2026)</a:t>
          </a:r>
        </a:p>
      </xdr:txBody>
    </xdr:sp>
    <xdr:clientData/>
  </xdr:twoCellAnchor>
  <xdr:twoCellAnchor editAs="oneCell">
    <xdr:from>
      <xdr:col>6</xdr:col>
      <xdr:colOff>555683</xdr:colOff>
      <xdr:row>0</xdr:row>
      <xdr:rowOff>129860</xdr:rowOff>
    </xdr:from>
    <xdr:to>
      <xdr:col>7</xdr:col>
      <xdr:colOff>818592</xdr:colOff>
      <xdr:row>1</xdr:row>
      <xdr:rowOff>225461</xdr:rowOff>
    </xdr:to>
    <xdr:pic>
      <xdr:nvPicPr>
        <xdr:cNvPr id="4" name="Grafik 3">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5583" y="129860"/>
          <a:ext cx="1333518" cy="5299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ur-lex.europa.eu/legal-content/DE/TXT/PDF/?uri=uriserv:OJ.L_.2003.124.01.0036.01.DE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53"/>
  <sheetViews>
    <sheetView showGridLines="0" tabSelected="1" zoomScale="115" zoomScaleNormal="115" workbookViewId="0">
      <selection activeCell="E51" sqref="E51:H51"/>
    </sheetView>
  </sheetViews>
  <sheetFormatPr baseColWidth="10" defaultColWidth="11.42578125" defaultRowHeight="15" x14ac:dyDescent="0.25"/>
  <cols>
    <col min="1" max="1" width="3.85546875" style="6" customWidth="1"/>
    <col min="2" max="2" width="15.85546875" style="2" customWidth="1"/>
    <col min="3" max="3" width="18.28515625" style="2" customWidth="1"/>
    <col min="4" max="4" width="40.5703125" style="2" customWidth="1"/>
    <col min="5" max="5" width="18.7109375" style="2" customWidth="1"/>
    <col min="6" max="6" width="18.28515625" style="2" customWidth="1"/>
    <col min="7" max="7" width="15.5703125" style="2" customWidth="1"/>
    <col min="8" max="8" width="16" style="2" customWidth="1"/>
    <col min="9" max="9" width="4.7109375" style="57" customWidth="1"/>
    <col min="10" max="10" width="35.28515625" style="6" customWidth="1"/>
    <col min="11" max="11" width="36" style="6" customWidth="1"/>
    <col min="12" max="12" width="15.85546875" style="6" customWidth="1"/>
    <col min="13" max="13" width="13.5703125" style="6" bestFit="1" customWidth="1"/>
    <col min="14" max="14" width="14.7109375" style="6" customWidth="1"/>
    <col min="15" max="15" width="12.140625" style="6" customWidth="1"/>
    <col min="16" max="16" width="15" style="6" customWidth="1"/>
    <col min="17" max="16384" width="11.42578125" style="6"/>
  </cols>
  <sheetData>
    <row r="1" spans="1:17" ht="35.450000000000003" customHeight="1" x14ac:dyDescent="0.25">
      <c r="A1" s="9"/>
      <c r="B1" s="10"/>
      <c r="C1" s="10"/>
      <c r="D1" s="10"/>
      <c r="E1" s="10"/>
      <c r="F1" s="10"/>
      <c r="G1" s="10"/>
      <c r="H1" s="11"/>
      <c r="I1" s="7"/>
      <c r="N1" s="70"/>
      <c r="O1" s="70"/>
      <c r="P1" s="70"/>
    </row>
    <row r="2" spans="1:17" ht="49.7" customHeight="1" x14ac:dyDescent="0.4">
      <c r="A2" s="12"/>
      <c r="B2" s="13" t="s">
        <v>15</v>
      </c>
      <c r="H2" s="14"/>
      <c r="I2" s="7"/>
      <c r="N2" s="70"/>
      <c r="O2" s="70"/>
      <c r="P2" s="70"/>
    </row>
    <row r="3" spans="1:17" ht="39.6" customHeight="1" x14ac:dyDescent="0.25">
      <c r="A3" s="12"/>
      <c r="B3" s="140" t="s">
        <v>142</v>
      </c>
      <c r="C3" s="140"/>
      <c r="D3" s="140"/>
      <c r="E3" s="140"/>
      <c r="F3" s="140"/>
      <c r="H3" s="14"/>
      <c r="I3" s="7"/>
      <c r="N3" s="70"/>
      <c r="O3" s="70"/>
      <c r="P3" s="70"/>
    </row>
    <row r="4" spans="1:17" ht="15" customHeight="1" x14ac:dyDescent="0.25">
      <c r="A4" s="12"/>
      <c r="B4" s="177" t="s">
        <v>143</v>
      </c>
      <c r="C4" s="177"/>
      <c r="D4" s="177"/>
      <c r="E4" s="8"/>
      <c r="H4" s="14"/>
      <c r="I4" s="7"/>
      <c r="N4" s="70"/>
      <c r="O4" s="70"/>
      <c r="P4" s="70"/>
    </row>
    <row r="5" spans="1:17" x14ac:dyDescent="0.25">
      <c r="A5" s="12"/>
      <c r="H5" s="14"/>
      <c r="I5" s="7"/>
      <c r="J5" s="67"/>
      <c r="N5" s="70"/>
      <c r="O5" s="70"/>
      <c r="P5" s="70"/>
    </row>
    <row r="6" spans="1:17" x14ac:dyDescent="0.25">
      <c r="A6" s="12"/>
      <c r="B6" s="15" t="s">
        <v>94</v>
      </c>
      <c r="C6" s="15"/>
      <c r="D6" s="15"/>
      <c r="E6" s="15"/>
      <c r="F6" s="15"/>
      <c r="G6" s="15"/>
      <c r="H6" s="51"/>
      <c r="I6" s="7"/>
      <c r="J6" s="67"/>
      <c r="N6" s="70"/>
      <c r="O6" s="70"/>
      <c r="P6" s="70"/>
    </row>
    <row r="7" spans="1:17" x14ac:dyDescent="0.25">
      <c r="A7" s="12"/>
      <c r="B7" s="144" t="s">
        <v>167</v>
      </c>
      <c r="C7" s="145"/>
      <c r="D7" s="145"/>
      <c r="E7" s="145"/>
      <c r="F7" s="145"/>
      <c r="G7" s="145"/>
      <c r="H7" s="146"/>
      <c r="I7" s="7"/>
      <c r="N7" s="70"/>
      <c r="O7" s="70"/>
      <c r="P7" s="70"/>
    </row>
    <row r="8" spans="1:17" x14ac:dyDescent="0.25">
      <c r="A8" s="12"/>
      <c r="B8" s="52"/>
      <c r="C8" s="53"/>
      <c r="D8" s="53"/>
      <c r="E8" s="53"/>
      <c r="F8" s="53"/>
      <c r="G8" s="53"/>
      <c r="H8" s="54"/>
      <c r="I8" s="7"/>
      <c r="N8" s="70"/>
      <c r="O8" s="70"/>
      <c r="P8" s="70"/>
    </row>
    <row r="9" spans="1:17" ht="18.75" x14ac:dyDescent="0.3">
      <c r="A9" s="12"/>
      <c r="B9" s="18" t="s">
        <v>168</v>
      </c>
      <c r="C9" s="64"/>
      <c r="D9" s="64"/>
      <c r="E9" s="138"/>
      <c r="F9" s="138"/>
      <c r="G9" s="138"/>
      <c r="H9" s="139"/>
      <c r="K9" s="89" t="str">
        <f>IF(E9=B130,"1",IF(OR(E9=B131,E9=B131),"2",""))</f>
        <v/>
      </c>
      <c r="N9" s="70"/>
      <c r="O9" s="70"/>
      <c r="P9" s="70"/>
    </row>
    <row r="10" spans="1:17" x14ac:dyDescent="0.25">
      <c r="A10" s="12"/>
      <c r="B10" s="63"/>
      <c r="C10" s="64"/>
      <c r="D10" s="64"/>
      <c r="E10" s="64"/>
      <c r="F10" s="64"/>
      <c r="G10" s="64"/>
      <c r="H10" s="65"/>
      <c r="I10" s="7"/>
      <c r="N10" s="70"/>
      <c r="O10" s="70"/>
      <c r="P10" s="70"/>
    </row>
    <row r="11" spans="1:17" ht="21" customHeight="1" x14ac:dyDescent="0.3">
      <c r="A11" s="12"/>
      <c r="B11" s="18" t="s">
        <v>169</v>
      </c>
      <c r="E11" s="4"/>
      <c r="F11" s="4"/>
      <c r="G11" s="4"/>
      <c r="H11" s="19"/>
      <c r="I11" s="73"/>
      <c r="N11" s="70"/>
      <c r="O11" s="70"/>
      <c r="P11" s="70"/>
    </row>
    <row r="12" spans="1:17" ht="15.75" customHeight="1" x14ac:dyDescent="0.25">
      <c r="A12" s="12"/>
      <c r="B12" s="76" t="s">
        <v>144</v>
      </c>
      <c r="E12" s="138"/>
      <c r="F12" s="138"/>
      <c r="G12" s="138"/>
      <c r="H12" s="139"/>
      <c r="I12" s="73"/>
      <c r="J12" s="67"/>
      <c r="N12" s="70"/>
      <c r="O12" s="70"/>
      <c r="P12" s="70"/>
    </row>
    <row r="13" spans="1:17" ht="15.75" customHeight="1" x14ac:dyDescent="0.25">
      <c r="A13" s="12"/>
      <c r="B13" s="2" t="s">
        <v>31</v>
      </c>
      <c r="E13" s="141"/>
      <c r="F13" s="142"/>
      <c r="G13" s="142"/>
      <c r="H13" s="143"/>
      <c r="I13" s="7" t="s">
        <v>33</v>
      </c>
      <c r="J13" s="67"/>
    </row>
    <row r="14" spans="1:17" ht="15.95" customHeight="1" x14ac:dyDescent="0.25">
      <c r="A14" s="12"/>
      <c r="B14" s="36" t="s">
        <v>93</v>
      </c>
      <c r="E14" s="109"/>
      <c r="F14" s="110"/>
      <c r="G14" s="110"/>
      <c r="H14" s="111"/>
      <c r="I14" s="7" t="s">
        <v>33</v>
      </c>
    </row>
    <row r="15" spans="1:17" ht="15.95" customHeight="1" x14ac:dyDescent="0.25">
      <c r="A15" s="12"/>
      <c r="B15" s="36"/>
      <c r="E15" s="4"/>
      <c r="F15" s="4"/>
      <c r="G15" s="4"/>
      <c r="H15" s="19"/>
      <c r="K15" s="70" t="str">
        <f>IF(E14=D156,"0",IF(E14=D157,"1",IF(OR(E14=D158,E14=D159,E14=D160),"2","")))</f>
        <v/>
      </c>
      <c r="O15" s="70"/>
      <c r="P15" s="70"/>
      <c r="Q15" s="70"/>
    </row>
    <row r="16" spans="1:17" ht="17.25" customHeight="1" x14ac:dyDescent="0.3">
      <c r="A16" s="12"/>
      <c r="B16" s="18" t="s">
        <v>12</v>
      </c>
      <c r="E16" s="4"/>
      <c r="F16" s="4"/>
      <c r="G16" s="4"/>
      <c r="H16" s="19"/>
      <c r="I16" s="7"/>
      <c r="O16" s="70"/>
      <c r="P16" s="70"/>
      <c r="Q16" s="70"/>
    </row>
    <row r="17" spans="1:17" ht="15.75" customHeight="1" x14ac:dyDescent="0.25">
      <c r="A17" s="12"/>
      <c r="B17" s="2" t="s">
        <v>92</v>
      </c>
      <c r="E17" s="138"/>
      <c r="F17" s="138"/>
      <c r="G17" s="138"/>
      <c r="H17" s="139"/>
      <c r="I17" s="73"/>
      <c r="O17" s="70"/>
      <c r="P17" s="70"/>
      <c r="Q17" s="70"/>
    </row>
    <row r="18" spans="1:17" ht="15.75" customHeight="1" x14ac:dyDescent="0.25">
      <c r="A18" s="12"/>
      <c r="B18" s="2" t="s">
        <v>51</v>
      </c>
      <c r="E18" s="105"/>
      <c r="F18" s="105"/>
      <c r="G18" s="105"/>
      <c r="H18" s="106"/>
      <c r="I18" s="73"/>
      <c r="O18" s="70"/>
      <c r="P18" s="70"/>
      <c r="Q18" s="70"/>
    </row>
    <row r="19" spans="1:17" ht="15.75" customHeight="1" x14ac:dyDescent="0.25">
      <c r="A19" s="12"/>
      <c r="B19" s="2" t="s">
        <v>50</v>
      </c>
      <c r="E19" s="138"/>
      <c r="F19" s="138"/>
      <c r="G19" s="138"/>
      <c r="H19" s="139"/>
      <c r="I19" s="73"/>
      <c r="O19" s="70"/>
      <c r="P19" s="70"/>
      <c r="Q19" s="70"/>
    </row>
    <row r="20" spans="1:17" ht="15.75" customHeight="1" x14ac:dyDescent="0.25">
      <c r="A20" s="12"/>
      <c r="B20" s="2" t="s">
        <v>35</v>
      </c>
      <c r="E20" s="141"/>
      <c r="F20" s="142"/>
      <c r="G20" s="142"/>
      <c r="H20" s="143"/>
      <c r="I20" s="73"/>
      <c r="O20" s="70"/>
      <c r="P20" s="70"/>
      <c r="Q20" s="70"/>
    </row>
    <row r="21" spans="1:17" ht="15.75" customHeight="1" x14ac:dyDescent="0.25">
      <c r="A21" s="12"/>
      <c r="B21" s="2" t="s">
        <v>172</v>
      </c>
      <c r="E21" s="105"/>
      <c r="F21" s="105"/>
      <c r="G21" s="105"/>
      <c r="H21" s="106"/>
      <c r="I21" s="73"/>
      <c r="O21" s="70"/>
      <c r="P21" s="70"/>
      <c r="Q21" s="70"/>
    </row>
    <row r="22" spans="1:17" ht="15.75" customHeight="1" x14ac:dyDescent="0.25">
      <c r="A22" s="12"/>
      <c r="B22" s="20"/>
      <c r="E22" s="4"/>
      <c r="F22" s="4"/>
      <c r="G22" s="4"/>
      <c r="H22" s="19"/>
      <c r="I22" s="73"/>
      <c r="O22" s="70"/>
      <c r="P22" s="70"/>
      <c r="Q22" s="70"/>
    </row>
    <row r="23" spans="1:17" ht="15.75" customHeight="1" x14ac:dyDescent="0.3">
      <c r="A23" s="12"/>
      <c r="B23" s="18" t="s">
        <v>170</v>
      </c>
      <c r="E23" s="4"/>
      <c r="F23" s="4"/>
      <c r="G23" s="4"/>
      <c r="H23" s="19"/>
      <c r="I23" s="73"/>
      <c r="O23" s="70"/>
      <c r="P23" s="70"/>
      <c r="Q23" s="70"/>
    </row>
    <row r="24" spans="1:17" ht="15.75" customHeight="1" x14ac:dyDescent="0.25">
      <c r="A24" s="12"/>
      <c r="B24" s="2" t="s">
        <v>3</v>
      </c>
      <c r="E24" s="105"/>
      <c r="F24" s="105"/>
      <c r="G24" s="105"/>
      <c r="H24" s="106"/>
      <c r="I24" s="7"/>
      <c r="O24" s="70"/>
      <c r="P24" s="70"/>
      <c r="Q24" s="70"/>
    </row>
    <row r="25" spans="1:17" ht="15.6" customHeight="1" x14ac:dyDescent="0.25">
      <c r="A25" s="12"/>
      <c r="E25" s="21"/>
      <c r="F25" s="21"/>
      <c r="G25" s="21"/>
      <c r="H25" s="22"/>
      <c r="I25" s="7"/>
      <c r="O25" s="70"/>
      <c r="P25" s="70"/>
      <c r="Q25" s="70"/>
    </row>
    <row r="26" spans="1:17" ht="18.75" customHeight="1" x14ac:dyDescent="0.25">
      <c r="A26" s="12"/>
      <c r="B26" s="133" t="s">
        <v>149</v>
      </c>
      <c r="C26" s="134"/>
      <c r="D26" s="134"/>
      <c r="E26" s="4"/>
      <c r="F26" s="4"/>
      <c r="G26" s="4"/>
      <c r="H26" s="19"/>
      <c r="I26" s="7"/>
      <c r="O26" s="70"/>
      <c r="P26" s="70"/>
      <c r="Q26" s="70"/>
    </row>
    <row r="27" spans="1:17" ht="15.75" customHeight="1" x14ac:dyDescent="0.25">
      <c r="A27" s="12"/>
      <c r="B27" s="2" t="s">
        <v>16</v>
      </c>
      <c r="E27" s="137"/>
      <c r="F27" s="105"/>
      <c r="G27" s="105"/>
      <c r="H27" s="106"/>
      <c r="I27" s="7"/>
      <c r="O27" s="70"/>
      <c r="P27" s="70"/>
      <c r="Q27" s="70"/>
    </row>
    <row r="28" spans="1:17" ht="15.75" customHeight="1" x14ac:dyDescent="0.25">
      <c r="A28" s="12"/>
      <c r="B28" s="2" t="s">
        <v>17</v>
      </c>
      <c r="E28" s="137"/>
      <c r="F28" s="105"/>
      <c r="G28" s="105"/>
      <c r="H28" s="106"/>
      <c r="I28" s="7" t="str">
        <f>IF(E28&lt;E27,"Achtung - unplausible Angabe für Projektende","")</f>
        <v/>
      </c>
      <c r="O28" s="70"/>
      <c r="P28" s="70"/>
      <c r="Q28" s="70"/>
    </row>
    <row r="29" spans="1:17" ht="15.75" customHeight="1" x14ac:dyDescent="0.25">
      <c r="A29" s="12"/>
      <c r="E29" s="23"/>
      <c r="F29" s="4"/>
      <c r="G29" s="4"/>
      <c r="H29" s="19"/>
      <c r="I29" s="7"/>
      <c r="O29" s="70"/>
      <c r="P29" s="70"/>
      <c r="Q29" s="70"/>
    </row>
    <row r="30" spans="1:17" ht="18.75" x14ac:dyDescent="0.3">
      <c r="A30" s="12"/>
      <c r="B30" s="18" t="s">
        <v>52</v>
      </c>
      <c r="E30" s="4"/>
      <c r="F30" s="4"/>
      <c r="G30" s="4"/>
      <c r="H30" s="19"/>
      <c r="I30" s="7"/>
      <c r="O30" s="70"/>
      <c r="P30" s="70"/>
      <c r="Q30" s="70"/>
    </row>
    <row r="31" spans="1:17" ht="15.75" customHeight="1" x14ac:dyDescent="0.25">
      <c r="A31" s="12"/>
      <c r="B31" s="112" t="s">
        <v>36</v>
      </c>
      <c r="C31" s="112"/>
      <c r="D31" s="112"/>
      <c r="E31" s="105"/>
      <c r="F31" s="105"/>
      <c r="G31" s="105"/>
      <c r="H31" s="106"/>
      <c r="I31" s="7"/>
      <c r="O31" s="70"/>
      <c r="P31" s="70"/>
      <c r="Q31" s="70"/>
    </row>
    <row r="32" spans="1:17" ht="15.75" customHeight="1" x14ac:dyDescent="0.25">
      <c r="A32" s="12"/>
      <c r="B32" s="5" t="s">
        <v>81</v>
      </c>
      <c r="C32" s="5"/>
      <c r="D32" s="5"/>
      <c r="E32" s="135"/>
      <c r="F32" s="135"/>
      <c r="G32" s="135"/>
      <c r="H32" s="136"/>
      <c r="I32" s="7" t="s">
        <v>171</v>
      </c>
      <c r="O32" s="70"/>
      <c r="P32" s="70"/>
      <c r="Q32" s="70"/>
    </row>
    <row r="33" spans="1:15" ht="15.95" customHeight="1" x14ac:dyDescent="0.25">
      <c r="A33" s="12"/>
      <c r="B33" s="5" t="s">
        <v>0</v>
      </c>
      <c r="C33" s="5"/>
      <c r="D33" s="5"/>
      <c r="E33" s="138"/>
      <c r="F33" s="138"/>
      <c r="G33" s="138"/>
      <c r="H33" s="139"/>
      <c r="I33" s="7"/>
    </row>
    <row r="34" spans="1:15" ht="15.95" customHeight="1" x14ac:dyDescent="0.25">
      <c r="A34" s="12"/>
      <c r="B34" s="5" t="s">
        <v>37</v>
      </c>
      <c r="C34" s="5"/>
      <c r="D34" s="5"/>
      <c r="E34" s="109"/>
      <c r="F34" s="110"/>
      <c r="G34" s="110"/>
      <c r="H34" s="111"/>
      <c r="I34" s="7"/>
    </row>
    <row r="35" spans="1:15" ht="15.95" customHeight="1" x14ac:dyDescent="0.25">
      <c r="A35" s="12"/>
      <c r="B35" s="5" t="s">
        <v>29</v>
      </c>
      <c r="C35" s="5"/>
      <c r="D35" s="5"/>
      <c r="E35" s="105"/>
      <c r="F35" s="105"/>
      <c r="G35" s="105"/>
      <c r="H35" s="106"/>
      <c r="I35" s="7"/>
    </row>
    <row r="36" spans="1:15" ht="15.95" customHeight="1" x14ac:dyDescent="0.25">
      <c r="A36" s="12"/>
      <c r="B36" s="5" t="s">
        <v>174</v>
      </c>
      <c r="C36" s="5"/>
      <c r="D36" s="5"/>
      <c r="E36" s="109"/>
      <c r="F36" s="110"/>
      <c r="G36" s="110"/>
      <c r="H36" s="111"/>
      <c r="I36" s="7"/>
      <c r="K36" s="95" t="str">
        <f>IF(TRIM(E41)=TRIM(B134),1,"")</f>
        <v/>
      </c>
    </row>
    <row r="37" spans="1:15" ht="15.95" customHeight="1" x14ac:dyDescent="0.25">
      <c r="A37" s="12"/>
      <c r="B37" s="5" t="s">
        <v>173</v>
      </c>
      <c r="C37" s="5"/>
      <c r="D37" s="5"/>
      <c r="E37" s="105"/>
      <c r="F37" s="105"/>
      <c r="G37" s="105"/>
      <c r="H37" s="106"/>
      <c r="I37" s="7" t="str">
        <f>IF(E36="nein (bitte Beschreibung im Innovationskonzept)","Bitte ausfüllen!","")</f>
        <v/>
      </c>
    </row>
    <row r="38" spans="1:15" ht="15.95" customHeight="1" x14ac:dyDescent="0.25">
      <c r="A38" s="12"/>
      <c r="E38" s="4"/>
      <c r="F38" s="4"/>
      <c r="G38" s="4"/>
      <c r="H38" s="19"/>
      <c r="I38" s="7"/>
    </row>
    <row r="39" spans="1:15" ht="15.95" customHeight="1" x14ac:dyDescent="0.3">
      <c r="A39" s="12"/>
      <c r="B39" s="1" t="s">
        <v>138</v>
      </c>
      <c r="E39" s="114"/>
      <c r="F39" s="114"/>
      <c r="G39" s="114"/>
      <c r="H39" s="115"/>
      <c r="I39" s="7"/>
      <c r="K39" s="70" t="str">
        <f>IF(E41="Stromspeicher (elektrochemisch, Wasserstoff)","0",IF(OR(E41="Wärmespeicher",E41="Wärme- und Kältespeicher"),"1",IF(E41="Stromspeicher und thermischer Speicher","2","")))</f>
        <v/>
      </c>
    </row>
    <row r="40" spans="1:15" ht="15.95" customHeight="1" x14ac:dyDescent="0.25">
      <c r="A40" s="12"/>
      <c r="B40" s="2" t="s">
        <v>84</v>
      </c>
      <c r="E40" s="116" t="str">
        <f>IF(K9="1","Modul 1: Innovatives Speicherkonzept",IF(K9="2","Modul 2 - Neuerrichtung Innovativer Energiespeicher",""))</f>
        <v/>
      </c>
      <c r="F40" s="117"/>
      <c r="G40" s="117"/>
      <c r="H40" s="118"/>
      <c r="I40" s="7"/>
    </row>
    <row r="41" spans="1:15" ht="15.95" customHeight="1" x14ac:dyDescent="0.25">
      <c r="A41" s="12"/>
      <c r="B41" s="2" t="s">
        <v>100</v>
      </c>
      <c r="D41" s="46"/>
      <c r="E41" s="109"/>
      <c r="F41" s="110"/>
      <c r="G41" s="110"/>
      <c r="H41" s="111"/>
      <c r="I41" s="7" t="s">
        <v>163</v>
      </c>
      <c r="L41" s="90" t="s">
        <v>136</v>
      </c>
    </row>
    <row r="42" spans="1:15" ht="15.95" customHeight="1" x14ac:dyDescent="0.25">
      <c r="A42" s="12"/>
      <c r="B42" s="2" t="s">
        <v>65</v>
      </c>
      <c r="D42" s="46"/>
      <c r="E42" s="109"/>
      <c r="F42" s="110"/>
      <c r="G42" s="110"/>
      <c r="H42" s="111"/>
      <c r="I42" s="7"/>
      <c r="K42" s="87" t="str">
        <f>IF(E41="Stromspeicher (elektrochemisch, Wasserstoff)","0",IF(OR(E41="Wärmespeicher",E41="Wärme- und Kältespeicher"),"1",IF(E41="Stromspeicher und thermischer Speicher","2","")))</f>
        <v/>
      </c>
      <c r="L42" s="70" t="str">
        <f>IF(E40="Modul 1: Innovatives Speicherkonzept","1","2")</f>
        <v>2</v>
      </c>
      <c r="M42" s="70"/>
      <c r="N42" s="70"/>
      <c r="O42" s="70"/>
    </row>
    <row r="43" spans="1:15" ht="15.95" customHeight="1" x14ac:dyDescent="0.25">
      <c r="A43" s="12"/>
      <c r="D43" s="46"/>
      <c r="E43" s="46"/>
      <c r="F43" s="46"/>
      <c r="G43" s="46"/>
      <c r="H43" s="19"/>
      <c r="I43" s="7"/>
      <c r="K43" s="70" t="s">
        <v>137</v>
      </c>
      <c r="L43" s="70"/>
      <c r="M43" s="70"/>
      <c r="N43" s="70"/>
      <c r="O43" s="70"/>
    </row>
    <row r="44" spans="1:15" ht="15.95" customHeight="1" x14ac:dyDescent="0.3">
      <c r="A44" s="12"/>
      <c r="B44" s="1" t="s">
        <v>139</v>
      </c>
      <c r="D44" s="46"/>
      <c r="E44" s="128"/>
      <c r="F44" s="128"/>
      <c r="G44" s="128"/>
      <c r="H44" s="129"/>
      <c r="I44" s="7"/>
      <c r="K44" s="70"/>
      <c r="L44" s="70"/>
      <c r="M44" s="70"/>
      <c r="N44" s="70"/>
      <c r="O44" s="70"/>
    </row>
    <row r="45" spans="1:15" ht="15.95" customHeight="1" x14ac:dyDescent="0.25">
      <c r="A45" s="12"/>
      <c r="B45" s="2" t="s">
        <v>46</v>
      </c>
      <c r="E45" s="125"/>
      <c r="F45" s="126"/>
      <c r="G45" s="126"/>
      <c r="H45" s="127"/>
      <c r="I45" s="7"/>
    </row>
    <row r="46" spans="1:15" ht="15.95" customHeight="1" x14ac:dyDescent="0.25">
      <c r="A46" s="12"/>
      <c r="B46" s="2" t="s">
        <v>44</v>
      </c>
      <c r="E46" s="105"/>
      <c r="F46" s="105"/>
      <c r="G46" s="105"/>
      <c r="H46" s="106"/>
      <c r="I46" s="7"/>
    </row>
    <row r="47" spans="1:15" ht="15.95" customHeight="1" x14ac:dyDescent="0.25">
      <c r="A47" s="12"/>
      <c r="B47" s="2" t="s">
        <v>95</v>
      </c>
      <c r="E47" s="109"/>
      <c r="F47" s="110"/>
      <c r="G47" s="110"/>
      <c r="H47" s="111"/>
      <c r="I47" s="7"/>
    </row>
    <row r="48" spans="1:15" ht="15.95" customHeight="1" x14ac:dyDescent="0.25">
      <c r="A48" s="12"/>
      <c r="B48" s="2" t="s">
        <v>176</v>
      </c>
      <c r="E48" s="109"/>
      <c r="F48" s="110"/>
      <c r="G48" s="110"/>
      <c r="H48" s="111"/>
      <c r="I48" s="85" t="str">
        <f>IF(E48="ja","Nachweise beilegen!","")</f>
        <v/>
      </c>
    </row>
    <row r="49" spans="1:18" ht="15.95" customHeight="1" x14ac:dyDescent="0.25">
      <c r="A49" s="12"/>
      <c r="B49" s="2" t="s">
        <v>39</v>
      </c>
      <c r="E49" s="109"/>
      <c r="F49" s="110"/>
      <c r="G49" s="110"/>
      <c r="H49" s="111"/>
      <c r="I49" s="7"/>
    </row>
    <row r="50" spans="1:18" ht="15.95" customHeight="1" x14ac:dyDescent="0.25">
      <c r="A50" s="12"/>
      <c r="B50" s="2" t="s">
        <v>66</v>
      </c>
      <c r="E50" s="109"/>
      <c r="F50" s="110"/>
      <c r="G50" s="110"/>
      <c r="H50" s="111"/>
      <c r="I50" s="7"/>
    </row>
    <row r="51" spans="1:18" ht="15.95" customHeight="1" x14ac:dyDescent="0.25">
      <c r="A51" s="12"/>
      <c r="B51" s="2" t="s">
        <v>82</v>
      </c>
      <c r="E51" s="109"/>
      <c r="F51" s="110"/>
      <c r="G51" s="110"/>
      <c r="H51" s="111"/>
      <c r="I51" s="7"/>
    </row>
    <row r="52" spans="1:18" ht="15.95" customHeight="1" x14ac:dyDescent="0.25">
      <c r="A52" s="12"/>
      <c r="B52" s="2" t="s">
        <v>59</v>
      </c>
      <c r="E52" s="105"/>
      <c r="F52" s="105"/>
      <c r="G52" s="105"/>
      <c r="H52" s="106"/>
      <c r="I52" s="7"/>
    </row>
    <row r="53" spans="1:18" ht="15.95" customHeight="1" x14ac:dyDescent="0.25">
      <c r="A53" s="12"/>
      <c r="B53" s="2" t="s">
        <v>75</v>
      </c>
      <c r="E53" s="157"/>
      <c r="F53" s="158"/>
      <c r="G53" s="158"/>
      <c r="H53" s="159"/>
      <c r="I53" s="7"/>
      <c r="J53" s="6" t="str">
        <f>IF(AND(E54="",OR(E41=B135,E41=B136,E41=B137)),"0","")</f>
        <v/>
      </c>
    </row>
    <row r="54" spans="1:18" ht="15.95" customHeight="1" x14ac:dyDescent="0.25">
      <c r="A54" s="12"/>
      <c r="B54" s="2" t="s">
        <v>105</v>
      </c>
      <c r="E54" s="130"/>
      <c r="F54" s="131"/>
      <c r="G54" s="131"/>
      <c r="H54" s="132"/>
      <c r="I54" s="7" t="s">
        <v>131</v>
      </c>
    </row>
    <row r="55" spans="1:18" ht="15.95" customHeight="1" x14ac:dyDescent="0.25">
      <c r="A55" s="12"/>
      <c r="B55" s="2" t="s">
        <v>104</v>
      </c>
      <c r="E55" s="122"/>
      <c r="F55" s="123"/>
      <c r="G55" s="123"/>
      <c r="H55" s="124"/>
      <c r="I55" s="7" t="s">
        <v>132</v>
      </c>
    </row>
    <row r="56" spans="1:18" ht="15.95" customHeight="1" x14ac:dyDescent="0.35">
      <c r="A56" s="12"/>
      <c r="B56" s="2" t="s">
        <v>108</v>
      </c>
      <c r="E56" s="119">
        <f>E55*0.247</f>
        <v>0</v>
      </c>
      <c r="F56" s="120"/>
      <c r="G56" s="120"/>
      <c r="H56" s="121"/>
      <c r="I56" s="7"/>
    </row>
    <row r="57" spans="1:18" ht="15.95" customHeight="1" x14ac:dyDescent="0.25">
      <c r="A57" s="12"/>
      <c r="B57" s="2" t="s">
        <v>60</v>
      </c>
      <c r="E57" s="109"/>
      <c r="F57" s="110"/>
      <c r="G57" s="110"/>
      <c r="H57" s="111"/>
      <c r="I57" s="7"/>
    </row>
    <row r="58" spans="1:18" ht="15.95" customHeight="1" x14ac:dyDescent="0.25">
      <c r="A58" s="12"/>
      <c r="H58" s="14"/>
      <c r="I58" s="7"/>
    </row>
    <row r="59" spans="1:18" ht="15.95" customHeight="1" x14ac:dyDescent="0.3">
      <c r="A59" s="12"/>
      <c r="B59" s="1" t="s">
        <v>140</v>
      </c>
      <c r="E59" s="128"/>
      <c r="F59" s="128"/>
      <c r="G59" s="128"/>
      <c r="H59" s="129"/>
      <c r="I59" s="7"/>
    </row>
    <row r="60" spans="1:18" ht="15.95" customHeight="1" x14ac:dyDescent="0.25">
      <c r="A60" s="12"/>
      <c r="B60" s="2" t="s">
        <v>70</v>
      </c>
      <c r="E60" s="125"/>
      <c r="F60" s="126"/>
      <c r="G60" s="126"/>
      <c r="H60" s="127"/>
      <c r="I60" s="7"/>
      <c r="P60" s="70"/>
      <c r="Q60" s="70"/>
      <c r="R60" s="70"/>
    </row>
    <row r="61" spans="1:18" ht="15.95" customHeight="1" x14ac:dyDescent="0.25">
      <c r="A61" s="12"/>
      <c r="B61" s="2" t="s">
        <v>45</v>
      </c>
      <c r="E61" s="109"/>
      <c r="F61" s="110"/>
      <c r="G61" s="110"/>
      <c r="H61" s="111"/>
      <c r="I61" s="7"/>
      <c r="P61" s="70"/>
      <c r="Q61" s="70"/>
      <c r="R61" s="70"/>
    </row>
    <row r="62" spans="1:18" ht="15.95" customHeight="1" x14ac:dyDescent="0.25">
      <c r="A62" s="12"/>
      <c r="B62" s="2" t="s">
        <v>95</v>
      </c>
      <c r="E62" s="109"/>
      <c r="F62" s="110"/>
      <c r="G62" s="110"/>
      <c r="H62" s="111"/>
      <c r="I62" s="7"/>
      <c r="P62" s="70"/>
      <c r="Q62" s="70"/>
      <c r="R62" s="70"/>
    </row>
    <row r="63" spans="1:18" ht="15.95" customHeight="1" x14ac:dyDescent="0.25">
      <c r="A63" s="12"/>
      <c r="B63" s="2" t="s">
        <v>176</v>
      </c>
      <c r="E63" s="109"/>
      <c r="F63" s="110"/>
      <c r="G63" s="110"/>
      <c r="H63" s="111"/>
      <c r="I63" s="85" t="str">
        <f>IF(E63="ja","Nachweise beilegen!","")</f>
        <v/>
      </c>
      <c r="P63" s="70"/>
      <c r="Q63" s="70"/>
      <c r="R63" s="70"/>
    </row>
    <row r="64" spans="1:18" ht="15.95" customHeight="1" x14ac:dyDescent="0.25">
      <c r="A64" s="12"/>
      <c r="B64" s="2" t="s">
        <v>39</v>
      </c>
      <c r="E64" s="109"/>
      <c r="F64" s="110"/>
      <c r="G64" s="110"/>
      <c r="H64" s="111"/>
      <c r="I64" s="7"/>
      <c r="P64" s="70"/>
      <c r="Q64" s="70"/>
      <c r="R64" s="70"/>
    </row>
    <row r="65" spans="1:20" ht="15.95" customHeight="1" x14ac:dyDescent="0.25">
      <c r="A65" s="12"/>
      <c r="B65" s="2" t="s">
        <v>66</v>
      </c>
      <c r="E65" s="109"/>
      <c r="F65" s="110"/>
      <c r="G65" s="110"/>
      <c r="H65" s="111"/>
      <c r="I65" s="7"/>
      <c r="P65" s="70"/>
      <c r="Q65" s="70"/>
      <c r="R65" s="70"/>
    </row>
    <row r="66" spans="1:20" ht="15.95" customHeight="1" x14ac:dyDescent="0.25">
      <c r="A66" s="12"/>
      <c r="B66" s="2" t="s">
        <v>106</v>
      </c>
      <c r="E66" s="109"/>
      <c r="F66" s="110"/>
      <c r="G66" s="110"/>
      <c r="H66" s="111"/>
      <c r="I66" s="7"/>
      <c r="P66" s="70"/>
      <c r="Q66" s="70"/>
      <c r="R66" s="70"/>
    </row>
    <row r="67" spans="1:20" ht="15.95" customHeight="1" x14ac:dyDescent="0.25">
      <c r="A67" s="12"/>
      <c r="B67" s="2" t="s">
        <v>107</v>
      </c>
      <c r="E67" s="130"/>
      <c r="F67" s="131"/>
      <c r="G67" s="131"/>
      <c r="H67" s="132"/>
      <c r="I67" s="7"/>
      <c r="P67" s="70"/>
      <c r="Q67" s="70"/>
      <c r="R67" s="70"/>
    </row>
    <row r="68" spans="1:20" ht="15.95" customHeight="1" x14ac:dyDescent="0.25">
      <c r="A68" s="12"/>
      <c r="B68" s="2" t="s">
        <v>59</v>
      </c>
      <c r="E68" s="105"/>
      <c r="F68" s="105"/>
      <c r="G68" s="105"/>
      <c r="H68" s="106"/>
      <c r="I68" s="7"/>
      <c r="P68" s="70"/>
      <c r="Q68" s="70"/>
      <c r="R68" s="70"/>
    </row>
    <row r="69" spans="1:20" ht="15.95" customHeight="1" x14ac:dyDescent="0.25">
      <c r="A69" s="12"/>
      <c r="B69" s="2" t="s">
        <v>83</v>
      </c>
      <c r="E69" s="157"/>
      <c r="F69" s="158"/>
      <c r="G69" s="158"/>
      <c r="H69" s="159"/>
      <c r="I69" s="7"/>
      <c r="P69" s="70"/>
      <c r="Q69" s="70"/>
      <c r="R69" s="70"/>
    </row>
    <row r="70" spans="1:20" x14ac:dyDescent="0.25">
      <c r="A70" s="12"/>
      <c r="B70" s="2" t="s">
        <v>104</v>
      </c>
      <c r="E70" s="122"/>
      <c r="F70" s="123"/>
      <c r="G70" s="123"/>
      <c r="H70" s="124"/>
      <c r="I70" s="7" t="s">
        <v>132</v>
      </c>
    </row>
    <row r="71" spans="1:20" ht="18" x14ac:dyDescent="0.35">
      <c r="A71" s="12"/>
      <c r="B71" s="2" t="s">
        <v>109</v>
      </c>
      <c r="E71" s="119">
        <f>E70*0.227</f>
        <v>0</v>
      </c>
      <c r="F71" s="120"/>
      <c r="G71" s="120"/>
      <c r="H71" s="121"/>
      <c r="I71" s="7"/>
    </row>
    <row r="72" spans="1:20" x14ac:dyDescent="0.25">
      <c r="A72" s="12"/>
      <c r="B72" s="2" t="s">
        <v>60</v>
      </c>
      <c r="E72" s="109"/>
      <c r="F72" s="110"/>
      <c r="G72" s="110"/>
      <c r="H72" s="111"/>
      <c r="I72" s="7"/>
    </row>
    <row r="73" spans="1:20" x14ac:dyDescent="0.25">
      <c r="A73" s="12"/>
      <c r="E73" s="16"/>
      <c r="H73" s="17"/>
      <c r="I73" s="7"/>
    </row>
    <row r="74" spans="1:20" ht="31.5" customHeight="1" x14ac:dyDescent="0.25">
      <c r="A74" s="12"/>
      <c r="B74" s="134" t="s">
        <v>134</v>
      </c>
      <c r="C74" s="134"/>
      <c r="D74" s="168"/>
      <c r="E74" s="154"/>
      <c r="F74" s="155"/>
      <c r="G74" s="155"/>
      <c r="H74" s="156"/>
      <c r="I74" s="172" t="str">
        <f>IF(K9="1","Hinweis: notwendig für Vorberechnung der voraussichtlichen Förderungshöhe","")</f>
        <v/>
      </c>
      <c r="J74" s="173"/>
      <c r="K74" s="70" t="str">
        <f>IF(AND(F77="",E77=""),"0","1")</f>
        <v>1</v>
      </c>
      <c r="L74" s="70"/>
      <c r="M74" s="70"/>
      <c r="N74" s="70"/>
      <c r="O74" s="70"/>
    </row>
    <row r="75" spans="1:20" ht="17.25" customHeight="1" x14ac:dyDescent="0.25">
      <c r="A75" s="12"/>
      <c r="B75" s="32" t="s">
        <v>112</v>
      </c>
      <c r="E75" s="169"/>
      <c r="F75" s="170"/>
      <c r="G75" s="170"/>
      <c r="H75" s="171"/>
      <c r="I75" s="7"/>
      <c r="J75" s="70"/>
      <c r="K75" s="89" t="str">
        <f>IF(AND(F78="",E78=""),"0","1")</f>
        <v>0</v>
      </c>
      <c r="L75" s="70"/>
      <c r="M75" s="70"/>
      <c r="N75" s="70"/>
      <c r="O75" s="70"/>
    </row>
    <row r="76" spans="1:20" x14ac:dyDescent="0.25">
      <c r="A76" s="12"/>
      <c r="B76" s="1"/>
      <c r="E76" s="40"/>
      <c r="H76" s="14"/>
      <c r="J76" s="70"/>
      <c r="K76" s="70"/>
      <c r="L76" s="70"/>
      <c r="M76" s="70"/>
      <c r="N76" s="70"/>
      <c r="O76" s="70"/>
    </row>
    <row r="77" spans="1:20" ht="26.45" customHeight="1" x14ac:dyDescent="0.25">
      <c r="A77" s="12"/>
      <c r="B77" s="1" t="s">
        <v>110</v>
      </c>
      <c r="D77" s="38"/>
      <c r="E77" s="37" t="s">
        <v>79</v>
      </c>
      <c r="F77" s="39" t="s">
        <v>41</v>
      </c>
      <c r="G77" s="47"/>
      <c r="H77" s="48"/>
      <c r="J77" s="70"/>
      <c r="K77" s="70"/>
      <c r="L77" s="70"/>
      <c r="M77" s="70"/>
      <c r="N77" s="70"/>
      <c r="O77" s="70"/>
      <c r="T77" s="74"/>
    </row>
    <row r="78" spans="1:20" ht="17.25" customHeight="1" x14ac:dyDescent="0.25">
      <c r="A78" s="12"/>
      <c r="B78" s="2" t="s">
        <v>114</v>
      </c>
      <c r="C78" s="15"/>
      <c r="D78" s="15"/>
      <c r="E78" s="27"/>
      <c r="F78" s="27"/>
      <c r="G78" s="47"/>
      <c r="H78" s="48"/>
      <c r="I78" s="7"/>
      <c r="J78" s="70"/>
      <c r="K78" s="78"/>
      <c r="L78" s="78"/>
      <c r="M78" s="78"/>
      <c r="N78" s="78"/>
      <c r="O78" s="78"/>
      <c r="P78" s="8"/>
      <c r="T78" s="74"/>
    </row>
    <row r="79" spans="1:20" s="8" customFormat="1" ht="15.95" customHeight="1" x14ac:dyDescent="0.25">
      <c r="A79" s="26"/>
      <c r="B79" s="2" t="s">
        <v>111</v>
      </c>
      <c r="C79" s="15"/>
      <c r="D79" s="15"/>
      <c r="E79" s="27"/>
      <c r="F79" s="27"/>
      <c r="G79" s="148"/>
      <c r="H79" s="149"/>
      <c r="I79" s="7"/>
      <c r="J79" s="77"/>
      <c r="K79" s="70"/>
      <c r="L79" s="70"/>
      <c r="M79" s="70"/>
      <c r="N79" s="70"/>
      <c r="O79" s="70"/>
      <c r="P79" s="6"/>
    </row>
    <row r="80" spans="1:20" ht="15.95" customHeight="1" x14ac:dyDescent="0.25">
      <c r="A80" s="12"/>
      <c r="B80" s="24" t="s">
        <v>53</v>
      </c>
      <c r="E80" s="27"/>
      <c r="F80" s="27"/>
      <c r="G80" s="49"/>
      <c r="H80" s="50"/>
      <c r="I80" s="7"/>
      <c r="J80" s="70"/>
      <c r="K80" s="70"/>
      <c r="L80" s="70"/>
      <c r="M80" s="70"/>
      <c r="N80" s="70"/>
      <c r="O80" s="70"/>
    </row>
    <row r="81" spans="1:24" ht="15.95" customHeight="1" x14ac:dyDescent="0.25">
      <c r="A81" s="12"/>
      <c r="B81" s="24" t="s">
        <v>55</v>
      </c>
      <c r="E81" s="27"/>
      <c r="F81" s="27"/>
      <c r="G81" s="148"/>
      <c r="H81" s="149"/>
      <c r="I81" s="7"/>
      <c r="J81" s="70"/>
      <c r="K81" s="70"/>
      <c r="L81" s="70"/>
      <c r="M81" s="70"/>
      <c r="N81" s="70"/>
      <c r="O81" s="70"/>
    </row>
    <row r="82" spans="1:24" ht="15.95" customHeight="1" x14ac:dyDescent="0.25">
      <c r="A82" s="12"/>
      <c r="B82" s="24" t="s">
        <v>77</v>
      </c>
      <c r="E82" s="27"/>
      <c r="F82" s="27"/>
      <c r="G82" s="49"/>
      <c r="H82" s="50"/>
      <c r="I82" s="7"/>
      <c r="J82" s="70"/>
      <c r="K82" s="70"/>
      <c r="L82" s="70">
        <v>701</v>
      </c>
      <c r="M82" s="70"/>
      <c r="N82" s="70"/>
      <c r="O82" s="70"/>
    </row>
    <row r="83" spans="1:24" ht="15.95" customHeight="1" x14ac:dyDescent="0.25">
      <c r="A83" s="12"/>
      <c r="B83" s="24" t="s">
        <v>54</v>
      </c>
      <c r="E83" s="27"/>
      <c r="F83" s="27"/>
      <c r="G83" s="148"/>
      <c r="H83" s="149"/>
      <c r="I83" s="7"/>
      <c r="J83" s="75"/>
      <c r="K83" s="70" t="s">
        <v>80</v>
      </c>
      <c r="L83" s="70">
        <v>286.27532798910801</v>
      </c>
      <c r="M83" s="70">
        <v>-5.8147578206549602E-2</v>
      </c>
      <c r="N83" s="70">
        <v>71.748583044603805</v>
      </c>
      <c r="O83" s="70">
        <v>-2.3309558922013302E-3</v>
      </c>
    </row>
    <row r="84" spans="1:24" ht="15.95" customHeight="1" x14ac:dyDescent="0.25">
      <c r="A84" s="12"/>
      <c r="B84" s="24" t="s">
        <v>145</v>
      </c>
      <c r="E84" s="27"/>
      <c r="F84" s="27"/>
      <c r="G84" s="49"/>
      <c r="H84" s="50"/>
      <c r="I84" s="7"/>
      <c r="J84" s="70"/>
      <c r="K84" s="70"/>
      <c r="L84" s="70"/>
      <c r="M84" s="70"/>
      <c r="N84" s="70"/>
      <c r="O84" s="70"/>
    </row>
    <row r="85" spans="1:24" ht="15.6" customHeight="1" x14ac:dyDescent="0.25">
      <c r="A85" s="12"/>
      <c r="B85" s="28" t="s">
        <v>28</v>
      </c>
      <c r="C85" s="16"/>
      <c r="D85" s="16"/>
      <c r="E85" s="68">
        <f>IF(K9="1",SUM(E78),SUM(E79:E84))</f>
        <v>0</v>
      </c>
      <c r="F85" s="68">
        <f>IF(K9="1",SUM(F78),SUM(F79:F84))</f>
        <v>0</v>
      </c>
      <c r="G85" s="151" t="str">
        <f>IF(K9="2","Hinweis - Mindestinvestitionskosten € 30.000","")</f>
        <v/>
      </c>
      <c r="H85" s="152"/>
      <c r="I85" s="7"/>
      <c r="K85" s="70"/>
      <c r="L85" s="70"/>
      <c r="M85" s="70"/>
      <c r="N85" s="70"/>
      <c r="O85" s="70"/>
    </row>
    <row r="86" spans="1:24" ht="15.95" customHeight="1" x14ac:dyDescent="0.25">
      <c r="A86" s="12"/>
      <c r="B86" s="25" t="s">
        <v>38</v>
      </c>
      <c r="E86" s="68">
        <f>IF(E13 ="ja","nicht zutreffend",E85*1.2)</f>
        <v>0</v>
      </c>
      <c r="F86" s="68">
        <f>IF(E13 ="ja","nicht zutreffend",F85*1.2)</f>
        <v>0</v>
      </c>
      <c r="G86" s="58" t="str">
        <f>IF(AND(E13="nein",K15=1),"!","")</f>
        <v/>
      </c>
      <c r="H86" s="59"/>
      <c r="I86" s="7"/>
      <c r="J86" s="31"/>
      <c r="K86" s="97"/>
      <c r="L86" s="97"/>
      <c r="M86" s="97"/>
      <c r="N86" s="97"/>
      <c r="O86" s="97"/>
      <c r="P86" s="30"/>
    </row>
    <row r="87" spans="1:24" s="30" customFormat="1" ht="18.600000000000001" hidden="1" customHeight="1" x14ac:dyDescent="0.2">
      <c r="A87" s="29"/>
      <c r="B87" s="61" t="s">
        <v>80</v>
      </c>
      <c r="C87" s="62"/>
      <c r="D87" s="62"/>
      <c r="E87" s="69">
        <f>(IF(E54&lt;L82,L83*EXP(M83*E54)+N83*EXP(O83*E54),14.5))*E54</f>
        <v>0</v>
      </c>
      <c r="F87" s="69">
        <v>0</v>
      </c>
      <c r="G87" s="49"/>
      <c r="H87" s="50"/>
      <c r="I87" s="7" t="s">
        <v>133</v>
      </c>
      <c r="J87" s="82"/>
      <c r="K87" s="97"/>
      <c r="L87" s="97"/>
      <c r="M87" s="97"/>
      <c r="N87" s="97"/>
      <c r="O87" s="97"/>
    </row>
    <row r="88" spans="1:24" s="30" customFormat="1" x14ac:dyDescent="0.25">
      <c r="A88" s="29"/>
      <c r="B88" s="61"/>
      <c r="C88" s="62"/>
      <c r="D88" s="62"/>
      <c r="E88" s="58"/>
      <c r="F88" s="58"/>
      <c r="G88" s="49"/>
      <c r="H88" s="50"/>
      <c r="I88" s="7"/>
      <c r="J88" s="82"/>
      <c r="K88" s="90" t="s">
        <v>130</v>
      </c>
      <c r="L88" s="70"/>
      <c r="M88" s="70"/>
      <c r="N88" s="70"/>
      <c r="O88" s="70"/>
      <c r="P88" s="6"/>
    </row>
    <row r="89" spans="1:24" ht="15" customHeight="1" x14ac:dyDescent="0.25">
      <c r="A89" s="12"/>
      <c r="B89" s="166" t="s">
        <v>135</v>
      </c>
      <c r="C89" s="166"/>
      <c r="D89" s="167"/>
      <c r="E89" s="164">
        <f>IF(L42="2",IF(K42="0",MIN(L105:L106),IF(K42="1",MIN(M105:M106),IF(K42="2",MIN(N105:N106),))))</f>
        <v>0</v>
      </c>
      <c r="F89" s="165"/>
      <c r="G89" s="107" t="s">
        <v>164</v>
      </c>
      <c r="H89" s="108"/>
      <c r="I89" s="7"/>
      <c r="K89" s="70" t="s">
        <v>162</v>
      </c>
      <c r="L89" s="98">
        <f>IF(E13="ja",F85,F86)</f>
        <v>0</v>
      </c>
      <c r="M89" s="70"/>
      <c r="N89" s="70"/>
      <c r="O89" s="70"/>
    </row>
    <row r="90" spans="1:24" ht="17.45" customHeight="1" x14ac:dyDescent="0.25">
      <c r="A90" s="12"/>
      <c r="B90" s="166"/>
      <c r="C90" s="166"/>
      <c r="D90" s="167"/>
      <c r="E90" s="162" t="b">
        <f>IF(L42="1",IF(K42="0",MIN(L97:L99),IF(K42="1",MIN(M97:M99),IF(K42="2",MIN(N97:N99),""))))</f>
        <v>0</v>
      </c>
      <c r="F90" s="163"/>
      <c r="G90" s="107"/>
      <c r="H90" s="108"/>
      <c r="I90" s="6"/>
      <c r="K90" s="70" t="s">
        <v>124</v>
      </c>
      <c r="L90" s="98">
        <f>IF(E13="ja",E85,E86)</f>
        <v>0</v>
      </c>
      <c r="M90" s="70"/>
      <c r="N90" s="70"/>
      <c r="O90" s="70"/>
      <c r="X90" s="70"/>
    </row>
    <row r="91" spans="1:24" ht="15.95" hidden="1" customHeight="1" x14ac:dyDescent="0.25">
      <c r="A91" s="12"/>
      <c r="B91" s="79" t="s">
        <v>146</v>
      </c>
      <c r="E91" s="80" t="b">
        <f>IF(E13="ja",IF(E89&gt;E85*0.1,"ja","nein"))</f>
        <v>0</v>
      </c>
      <c r="F91" s="81" t="b">
        <f>IF(E13="ja",IF(E89&gt;F85*0.1,"ja","nein"))</f>
        <v>0</v>
      </c>
      <c r="G91" s="47"/>
      <c r="H91" s="48"/>
      <c r="I91" s="7"/>
      <c r="J91" s="6" t="s">
        <v>147</v>
      </c>
      <c r="K91" s="70" t="s">
        <v>125</v>
      </c>
      <c r="L91" s="98">
        <f>IF(E13="ja",E85+F85,E86+F86)</f>
        <v>0</v>
      </c>
      <c r="M91" s="70"/>
      <c r="N91" s="70"/>
      <c r="O91" s="70"/>
      <c r="X91" s="70"/>
    </row>
    <row r="92" spans="1:24" ht="15.95" hidden="1" customHeight="1" x14ac:dyDescent="0.25">
      <c r="A92" s="12"/>
      <c r="B92" s="79"/>
      <c r="E92" s="80" t="b">
        <f>IF(E13="nein",IF(E89&gt;E86*0.1,"ja","nein"))</f>
        <v>0</v>
      </c>
      <c r="F92" s="81" t="b">
        <f>IF(E13="nein",IF(E89&gt;F86*0.1,"ja","nein"))</f>
        <v>0</v>
      </c>
      <c r="G92" s="47"/>
      <c r="H92" s="48"/>
      <c r="I92" s="7"/>
      <c r="J92" s="6" t="s">
        <v>148</v>
      </c>
      <c r="K92" s="70"/>
      <c r="L92" s="70"/>
      <c r="M92" s="70"/>
      <c r="N92" s="70"/>
      <c r="O92" s="70"/>
      <c r="X92" s="70"/>
    </row>
    <row r="93" spans="1:24" ht="15.95" customHeight="1" x14ac:dyDescent="0.25">
      <c r="A93" s="12"/>
      <c r="B93" s="32"/>
      <c r="E93" s="66"/>
      <c r="F93" s="47"/>
      <c r="G93" s="47"/>
      <c r="H93" s="48"/>
      <c r="I93" s="7"/>
      <c r="K93" s="70"/>
      <c r="L93" s="70"/>
      <c r="M93" s="70"/>
      <c r="N93" s="70"/>
      <c r="O93" s="70"/>
      <c r="X93" s="70"/>
    </row>
    <row r="94" spans="1:24" ht="17.45" customHeight="1" x14ac:dyDescent="0.25">
      <c r="A94" s="12"/>
      <c r="B94" s="60" t="s">
        <v>34</v>
      </c>
      <c r="E94" s="47"/>
      <c r="F94" s="47"/>
      <c r="G94" s="47"/>
      <c r="H94" s="48"/>
      <c r="I94" s="7"/>
      <c r="K94" s="70"/>
      <c r="L94" s="70"/>
      <c r="M94" s="70"/>
      <c r="N94" s="70"/>
      <c r="O94" s="70"/>
      <c r="X94" s="70"/>
    </row>
    <row r="95" spans="1:24" ht="15.95" customHeight="1" x14ac:dyDescent="0.25">
      <c r="A95" s="12"/>
      <c r="B95" s="153" t="s">
        <v>150</v>
      </c>
      <c r="C95" s="153"/>
      <c r="D95" s="153"/>
      <c r="E95" s="150"/>
      <c r="G95" s="47"/>
      <c r="H95" s="48"/>
      <c r="I95" s="7"/>
      <c r="J95" s="70">
        <f>14.5*E54</f>
        <v>0</v>
      </c>
      <c r="K95" s="70"/>
      <c r="L95" s="98"/>
      <c r="M95" s="70"/>
      <c r="N95" s="70"/>
      <c r="O95" s="70"/>
      <c r="X95" s="70"/>
    </row>
    <row r="96" spans="1:24" ht="15.95" customHeight="1" x14ac:dyDescent="0.25">
      <c r="A96" s="12"/>
      <c r="B96" s="153"/>
      <c r="C96" s="153"/>
      <c r="D96" s="153"/>
      <c r="E96" s="150"/>
      <c r="G96" s="148"/>
      <c r="H96" s="149"/>
      <c r="I96" s="7"/>
      <c r="J96" s="99">
        <f>(L90-E87)*0.3</f>
        <v>0</v>
      </c>
      <c r="K96" s="90" t="s">
        <v>121</v>
      </c>
      <c r="L96" s="90" t="s">
        <v>119</v>
      </c>
      <c r="M96" s="90" t="s">
        <v>118</v>
      </c>
      <c r="N96" s="90" t="s">
        <v>129</v>
      </c>
      <c r="O96" s="70"/>
      <c r="X96" s="70"/>
    </row>
    <row r="97" spans="1:24" ht="28.15" customHeight="1" x14ac:dyDescent="0.25">
      <c r="A97" s="12"/>
      <c r="B97" s="160" t="s">
        <v>151</v>
      </c>
      <c r="C97" s="160"/>
      <c r="D97" s="161"/>
      <c r="E97" s="83"/>
      <c r="G97" s="49"/>
      <c r="H97" s="50"/>
      <c r="I97" s="7"/>
      <c r="J97" s="70"/>
      <c r="K97" s="70" t="s">
        <v>161</v>
      </c>
      <c r="L97" s="98">
        <f>IF(K15="2",L89*0.8,IF(K15="1",L89*0.7,L89*0.6))</f>
        <v>0</v>
      </c>
      <c r="M97" s="98">
        <f>IF(K15="2",L90*0.8,IF(K15="1",L90*0.7,L90*0.6))</f>
        <v>0</v>
      </c>
      <c r="N97" s="99">
        <f>SUM(L97:M97)</f>
        <v>0</v>
      </c>
      <c r="O97" s="70"/>
      <c r="X97" s="70"/>
    </row>
    <row r="98" spans="1:24" ht="45" customHeight="1" x14ac:dyDescent="0.25">
      <c r="A98" s="12"/>
      <c r="B98" s="112" t="s">
        <v>160</v>
      </c>
      <c r="C98" s="112"/>
      <c r="D98" s="112"/>
      <c r="E98" s="96"/>
      <c r="F98" s="2" t="str">
        <f>IF(E98="ja","Bitte um Beilage der ""De-minimis""-Erklärung!","")</f>
        <v/>
      </c>
      <c r="H98" s="14"/>
      <c r="I98" s="7"/>
      <c r="J98" s="70"/>
      <c r="K98" s="70" t="s">
        <v>122</v>
      </c>
      <c r="L98" s="100">
        <v>10000</v>
      </c>
      <c r="M98" s="100">
        <v>10000</v>
      </c>
      <c r="N98" s="100">
        <v>10000</v>
      </c>
      <c r="O98" s="70"/>
      <c r="P98" s="94"/>
    </row>
    <row r="99" spans="1:24" ht="31.15" customHeight="1" x14ac:dyDescent="0.25">
      <c r="A99" s="12"/>
      <c r="B99" s="112" t="s">
        <v>166</v>
      </c>
      <c r="C99" s="112"/>
      <c r="D99" s="112"/>
      <c r="E99" s="96"/>
      <c r="H99" s="14"/>
      <c r="I99" s="7"/>
      <c r="J99" s="70"/>
      <c r="K99" s="70" t="s">
        <v>123</v>
      </c>
      <c r="L99" s="100">
        <f>E74*0.2</f>
        <v>0</v>
      </c>
      <c r="M99" s="100">
        <f>L99</f>
        <v>0</v>
      </c>
      <c r="N99" s="99">
        <f>L99</f>
        <v>0</v>
      </c>
      <c r="O99" s="70"/>
    </row>
    <row r="100" spans="1:24" ht="31.15" customHeight="1" x14ac:dyDescent="0.25">
      <c r="A100" s="12"/>
      <c r="B100" s="112" t="s">
        <v>175</v>
      </c>
      <c r="C100" s="112"/>
      <c r="D100" s="113"/>
      <c r="E100" s="174"/>
      <c r="F100" s="175"/>
      <c r="G100" s="175"/>
      <c r="H100" s="176"/>
      <c r="I100" s="7"/>
      <c r="J100" s="70"/>
      <c r="K100" s="90" t="s">
        <v>120</v>
      </c>
      <c r="L100" s="70"/>
      <c r="M100" s="70"/>
      <c r="N100" s="70"/>
      <c r="O100" s="70"/>
    </row>
    <row r="101" spans="1:24" ht="13.15" customHeight="1" x14ac:dyDescent="0.25">
      <c r="A101" s="12"/>
      <c r="B101" s="88"/>
      <c r="C101" s="88"/>
      <c r="D101" s="88"/>
      <c r="H101" s="14"/>
      <c r="I101" s="7"/>
      <c r="J101" s="70"/>
      <c r="K101" s="70" t="s">
        <v>117</v>
      </c>
      <c r="L101" s="101" t="s">
        <v>115</v>
      </c>
      <c r="M101" s="101" t="s">
        <v>116</v>
      </c>
      <c r="N101" s="101" t="s">
        <v>126</v>
      </c>
      <c r="O101" s="70"/>
    </row>
    <row r="102" spans="1:24" ht="15.95" customHeight="1" x14ac:dyDescent="0.25">
      <c r="A102" s="12"/>
      <c r="B102" s="24"/>
      <c r="H102" s="14"/>
      <c r="I102" s="6"/>
      <c r="J102" s="70"/>
      <c r="K102" s="90"/>
      <c r="L102" s="102">
        <v>0.3</v>
      </c>
      <c r="M102" s="102">
        <v>0.4</v>
      </c>
      <c r="N102" s="102">
        <v>0.5</v>
      </c>
      <c r="O102" s="70"/>
    </row>
    <row r="103" spans="1:24" ht="15.95" customHeight="1" x14ac:dyDescent="0.25">
      <c r="A103" s="12"/>
      <c r="B103" s="60" t="s">
        <v>165</v>
      </c>
      <c r="H103" s="14"/>
      <c r="I103" s="7"/>
      <c r="J103" s="70"/>
      <c r="K103" s="90"/>
      <c r="L103" s="102"/>
      <c r="M103" s="102"/>
      <c r="N103" s="102"/>
      <c r="O103" s="70"/>
    </row>
    <row r="104" spans="1:24" ht="15.95" customHeight="1" x14ac:dyDescent="0.25">
      <c r="A104" s="12"/>
      <c r="B104" s="24" t="s">
        <v>152</v>
      </c>
      <c r="E104" s="45"/>
      <c r="F104" s="44" t="str">
        <f t="shared" ref="F104:F114" si="0">IF(E104="ja","","!")</f>
        <v>!</v>
      </c>
      <c r="H104" s="14"/>
      <c r="I104" s="7"/>
      <c r="J104" s="70"/>
      <c r="K104" s="70"/>
      <c r="L104" s="103" t="s">
        <v>119</v>
      </c>
      <c r="M104" s="104" t="s">
        <v>118</v>
      </c>
      <c r="N104" s="90" t="s">
        <v>129</v>
      </c>
      <c r="O104" s="70"/>
    </row>
    <row r="105" spans="1:24" ht="15.95" customHeight="1" x14ac:dyDescent="0.25">
      <c r="A105" s="12"/>
      <c r="B105" s="24" t="s">
        <v>157</v>
      </c>
      <c r="E105" s="45"/>
      <c r="F105" s="44" t="str">
        <f t="shared" si="0"/>
        <v>!</v>
      </c>
      <c r="H105" s="14"/>
      <c r="I105" s="7"/>
      <c r="J105" s="70"/>
      <c r="K105" s="70" t="s">
        <v>127</v>
      </c>
      <c r="L105" s="98">
        <f>IF(K15="0",(L89-(F87))*0.3,IF(K15="1",(L89-(F87))*0.4,IF(K15="2",(L89-(F87))*0.5,)))</f>
        <v>0</v>
      </c>
      <c r="M105" s="98">
        <f>IF(K15="0",(L90-E87)*0.3,IF(K15="1",(L90-E87)*0.4,IF(K15="2",(L90-E87)*0.5,0)))</f>
        <v>0</v>
      </c>
      <c r="N105" s="99">
        <f>SUM(L105:M105)</f>
        <v>0</v>
      </c>
      <c r="O105" s="70"/>
    </row>
    <row r="106" spans="1:24" ht="15.95" customHeight="1" x14ac:dyDescent="0.25">
      <c r="A106" s="12"/>
      <c r="B106" s="24" t="s">
        <v>88</v>
      </c>
      <c r="E106" s="45"/>
      <c r="F106" s="44" t="str">
        <f t="shared" ref="F106:F107" si="1">IF(E106="ja","","!")</f>
        <v>!</v>
      </c>
      <c r="H106" s="14"/>
      <c r="I106" s="7"/>
      <c r="J106" s="70"/>
      <c r="K106" s="70" t="s">
        <v>128</v>
      </c>
      <c r="L106" s="100">
        <v>200000</v>
      </c>
      <c r="M106" s="100">
        <f>L106</f>
        <v>200000</v>
      </c>
      <c r="N106" s="99">
        <f>L106</f>
        <v>200000</v>
      </c>
      <c r="O106" s="70"/>
    </row>
    <row r="107" spans="1:24" ht="28.15" customHeight="1" x14ac:dyDescent="0.25">
      <c r="A107" s="12"/>
      <c r="B107" s="112" t="s">
        <v>153</v>
      </c>
      <c r="C107" s="112"/>
      <c r="D107" s="113"/>
      <c r="E107" s="45"/>
      <c r="F107" s="44" t="str">
        <f t="shared" si="1"/>
        <v>!</v>
      </c>
      <c r="H107" s="14"/>
      <c r="I107" s="7"/>
      <c r="J107" s="70"/>
      <c r="K107" s="70"/>
      <c r="L107" s="100"/>
      <c r="M107" s="100"/>
      <c r="N107" s="99"/>
      <c r="O107" s="70"/>
    </row>
    <row r="108" spans="1:24" ht="15.95" customHeight="1" x14ac:dyDescent="0.25">
      <c r="A108" s="12"/>
      <c r="B108" s="112" t="s">
        <v>154</v>
      </c>
      <c r="C108" s="112"/>
      <c r="D108" s="113"/>
      <c r="E108" s="45"/>
      <c r="F108" s="44" t="str">
        <f t="shared" ref="F108" si="2">IF(E108="ja","","!")</f>
        <v>!</v>
      </c>
      <c r="H108" s="14"/>
      <c r="I108" s="7"/>
      <c r="L108" s="93"/>
      <c r="M108" s="93"/>
      <c r="N108" s="94"/>
    </row>
    <row r="109" spans="1:24" ht="15.95" customHeight="1" x14ac:dyDescent="0.25">
      <c r="A109" s="12"/>
      <c r="B109" s="24" t="s">
        <v>89</v>
      </c>
      <c r="E109" s="45"/>
      <c r="F109" s="44" t="str">
        <f t="shared" ref="F109:F110" si="3">IF(E109="ja","","!")</f>
        <v>!</v>
      </c>
      <c r="H109" s="14"/>
      <c r="I109" s="7"/>
      <c r="L109" s="93"/>
      <c r="M109" s="93"/>
      <c r="N109" s="94"/>
    </row>
    <row r="110" spans="1:24" ht="28.9" customHeight="1" x14ac:dyDescent="0.25">
      <c r="A110" s="12"/>
      <c r="B110" s="112" t="s">
        <v>177</v>
      </c>
      <c r="C110" s="112"/>
      <c r="D110" s="113"/>
      <c r="E110" s="45"/>
      <c r="F110" s="44" t="str">
        <f t="shared" si="3"/>
        <v>!</v>
      </c>
      <c r="H110" s="14"/>
      <c r="I110" s="7"/>
      <c r="X110" s="70"/>
    </row>
    <row r="111" spans="1:24" ht="15.95" customHeight="1" x14ac:dyDescent="0.25">
      <c r="A111" s="12"/>
      <c r="B111" s="24" t="s">
        <v>155</v>
      </c>
      <c r="E111" s="45"/>
      <c r="F111" s="44" t="str">
        <f t="shared" si="0"/>
        <v>!</v>
      </c>
      <c r="G111" s="43"/>
      <c r="H111" s="14"/>
      <c r="I111" s="7"/>
    </row>
    <row r="112" spans="1:24" ht="15.95" customHeight="1" x14ac:dyDescent="0.25">
      <c r="A112" s="12"/>
      <c r="B112" s="24" t="s">
        <v>90</v>
      </c>
      <c r="E112" s="45"/>
      <c r="F112" s="44" t="str">
        <f t="shared" ref="F112" si="4">IF(E112="ja","","!")</f>
        <v>!</v>
      </c>
      <c r="H112" s="14"/>
      <c r="I112" s="7"/>
    </row>
    <row r="113" spans="1:24" ht="15.95" customHeight="1" x14ac:dyDescent="0.25">
      <c r="A113" s="12"/>
      <c r="B113" s="24" t="s">
        <v>91</v>
      </c>
      <c r="E113" s="45"/>
      <c r="F113" s="44" t="str">
        <f>IF(E113="ja","","!")</f>
        <v>!</v>
      </c>
      <c r="H113" s="14"/>
      <c r="I113" s="7"/>
      <c r="X113" s="70"/>
    </row>
    <row r="114" spans="1:24" ht="28.9" customHeight="1" x14ac:dyDescent="0.25">
      <c r="A114" s="12"/>
      <c r="B114" s="112" t="s">
        <v>156</v>
      </c>
      <c r="C114" s="112"/>
      <c r="D114" s="113"/>
      <c r="E114" s="45"/>
      <c r="F114" s="44" t="str">
        <f t="shared" si="0"/>
        <v>!</v>
      </c>
      <c r="H114" s="14"/>
      <c r="I114" s="7"/>
    </row>
    <row r="115" spans="1:24" ht="15.95" customHeight="1" x14ac:dyDescent="0.25">
      <c r="A115" s="12"/>
      <c r="B115" s="24" t="s">
        <v>158</v>
      </c>
      <c r="E115" s="45"/>
      <c r="F115" s="44"/>
      <c r="H115" s="14"/>
      <c r="I115" s="7"/>
    </row>
    <row r="116" spans="1:24" ht="15.95" customHeight="1" thickBot="1" x14ac:dyDescent="0.3">
      <c r="A116" s="33"/>
      <c r="B116" s="41"/>
      <c r="C116" s="34"/>
      <c r="D116" s="34"/>
      <c r="E116" s="34"/>
      <c r="F116" s="34"/>
      <c r="G116" s="34"/>
      <c r="H116" s="42"/>
      <c r="I116" s="7"/>
      <c r="L116" s="75"/>
      <c r="M116" s="75"/>
      <c r="X116" s="70"/>
    </row>
    <row r="117" spans="1:24" ht="15.95" customHeight="1" x14ac:dyDescent="0.25">
      <c r="A117" s="70"/>
      <c r="B117" s="6"/>
      <c r="C117" s="6"/>
      <c r="D117" s="6"/>
      <c r="E117" s="6"/>
      <c r="F117" s="6"/>
      <c r="G117" s="6"/>
      <c r="H117" s="6"/>
      <c r="I117" s="7"/>
      <c r="K117" s="31"/>
      <c r="L117" s="75"/>
    </row>
    <row r="118" spans="1:24" ht="15.95" customHeight="1" x14ac:dyDescent="0.25">
      <c r="A118" s="70"/>
      <c r="B118" s="70"/>
      <c r="C118" s="70"/>
      <c r="D118" s="70"/>
      <c r="E118" s="70"/>
      <c r="F118" s="70"/>
      <c r="G118" s="70"/>
      <c r="H118" s="70"/>
      <c r="I118" s="89"/>
      <c r="J118" s="70"/>
      <c r="L118" s="75"/>
    </row>
    <row r="119" spans="1:24" ht="15.95" customHeight="1" x14ac:dyDescent="0.25">
      <c r="A119" s="70"/>
      <c r="B119" s="70"/>
      <c r="C119" s="70"/>
      <c r="D119" s="70"/>
      <c r="E119" s="70"/>
      <c r="F119" s="70"/>
      <c r="G119" s="70"/>
      <c r="H119" s="70"/>
      <c r="I119" s="89"/>
      <c r="J119" s="70"/>
    </row>
    <row r="120" spans="1:24" ht="15.6" customHeight="1" x14ac:dyDescent="0.25">
      <c r="A120" s="70"/>
      <c r="B120" s="70"/>
      <c r="C120" s="70"/>
      <c r="D120" s="70"/>
      <c r="E120" s="70"/>
      <c r="F120" s="70"/>
      <c r="G120" s="70"/>
      <c r="H120" s="70"/>
      <c r="I120" s="89"/>
      <c r="J120" s="70"/>
    </row>
    <row r="121" spans="1:24" x14ac:dyDescent="0.25">
      <c r="A121" s="70"/>
      <c r="B121" s="70"/>
      <c r="C121" s="70" t="s">
        <v>96</v>
      </c>
      <c r="D121" s="70"/>
      <c r="E121" s="70"/>
      <c r="F121" s="70"/>
      <c r="G121" s="70"/>
      <c r="H121" s="70"/>
      <c r="I121" s="89"/>
      <c r="J121" s="70"/>
      <c r="K121" s="31"/>
      <c r="L121" s="71"/>
    </row>
    <row r="122" spans="1:24" x14ac:dyDescent="0.25">
      <c r="A122" s="70"/>
      <c r="B122" s="70"/>
      <c r="C122" s="70" t="s">
        <v>97</v>
      </c>
      <c r="D122" s="70"/>
      <c r="E122" s="70"/>
      <c r="F122" s="70"/>
      <c r="G122" s="70"/>
      <c r="H122" s="70"/>
      <c r="I122" s="89"/>
      <c r="J122" s="70"/>
      <c r="L122" s="75"/>
    </row>
    <row r="123" spans="1:24" x14ac:dyDescent="0.25">
      <c r="A123" s="70"/>
      <c r="B123" s="70"/>
      <c r="C123" s="70"/>
      <c r="D123" s="70"/>
      <c r="E123" s="70"/>
      <c r="F123" s="70"/>
      <c r="G123" s="70"/>
      <c r="H123" s="70"/>
      <c r="I123" s="89"/>
      <c r="J123" s="70"/>
    </row>
    <row r="124" spans="1:24" x14ac:dyDescent="0.25">
      <c r="A124" s="70"/>
      <c r="B124" s="70"/>
      <c r="C124" s="70"/>
      <c r="D124" s="70"/>
      <c r="E124" s="70"/>
      <c r="F124" s="70"/>
      <c r="G124" s="70"/>
      <c r="H124" s="70"/>
      <c r="I124" s="89"/>
      <c r="J124" s="70"/>
    </row>
    <row r="125" spans="1:24" x14ac:dyDescent="0.25">
      <c r="A125" s="70"/>
      <c r="B125" s="70"/>
      <c r="C125" s="70"/>
      <c r="D125" s="70"/>
      <c r="E125" s="70" t="s">
        <v>102</v>
      </c>
      <c r="F125" s="70"/>
      <c r="G125" s="70"/>
      <c r="H125" s="70"/>
      <c r="I125" s="89"/>
      <c r="J125" s="70"/>
    </row>
    <row r="126" spans="1:24" x14ac:dyDescent="0.25">
      <c r="A126" s="70"/>
      <c r="B126" s="70"/>
      <c r="C126" s="70"/>
      <c r="D126" s="70"/>
      <c r="E126" s="70" t="s">
        <v>76</v>
      </c>
      <c r="F126" s="70"/>
      <c r="G126" s="70"/>
      <c r="H126" s="70"/>
      <c r="I126" s="89"/>
      <c r="J126" s="70"/>
    </row>
    <row r="127" spans="1:24" x14ac:dyDescent="0.25">
      <c r="A127" s="70"/>
      <c r="B127" s="70">
        <v>7</v>
      </c>
      <c r="C127" s="70"/>
      <c r="D127" s="70"/>
      <c r="E127" s="70" t="s">
        <v>68</v>
      </c>
      <c r="F127" s="70"/>
      <c r="G127" s="70"/>
      <c r="H127" s="70"/>
      <c r="I127" s="89"/>
      <c r="J127" s="70"/>
      <c r="Q127" s="31"/>
    </row>
    <row r="128" spans="1:24" x14ac:dyDescent="0.25">
      <c r="A128" s="70"/>
      <c r="B128" s="70">
        <v>8</v>
      </c>
      <c r="C128" s="70"/>
      <c r="D128" s="70"/>
      <c r="E128" s="70"/>
      <c r="F128" s="70"/>
      <c r="G128" s="70"/>
      <c r="H128" s="70"/>
      <c r="I128" s="89"/>
      <c r="J128" s="70"/>
    </row>
    <row r="129" spans="1:16" x14ac:dyDescent="0.25">
      <c r="A129" s="70"/>
      <c r="B129" s="70">
        <v>9</v>
      </c>
      <c r="C129" s="70"/>
      <c r="D129" s="70"/>
      <c r="E129" s="70"/>
      <c r="F129" s="70"/>
      <c r="G129" s="70"/>
      <c r="H129" s="70"/>
      <c r="I129" s="89"/>
      <c r="J129" s="70"/>
    </row>
    <row r="130" spans="1:16" x14ac:dyDescent="0.25">
      <c r="B130" s="70" t="s">
        <v>159</v>
      </c>
      <c r="C130" s="70"/>
      <c r="D130" s="70"/>
      <c r="E130" s="70"/>
      <c r="F130" s="70"/>
      <c r="G130" s="70"/>
      <c r="H130" s="70"/>
      <c r="I130" s="89"/>
      <c r="J130" s="70"/>
    </row>
    <row r="131" spans="1:16" x14ac:dyDescent="0.25">
      <c r="B131" s="70" t="s">
        <v>113</v>
      </c>
      <c r="C131" s="70"/>
      <c r="D131" s="70"/>
      <c r="E131" s="70"/>
      <c r="F131" s="70"/>
      <c r="G131" s="70"/>
      <c r="H131" s="70"/>
      <c r="I131" s="89"/>
      <c r="J131" s="70"/>
      <c r="P131" s="31"/>
    </row>
    <row r="132" spans="1:16" x14ac:dyDescent="0.25">
      <c r="B132" s="70"/>
      <c r="C132" s="70"/>
      <c r="D132" s="70"/>
      <c r="E132" s="70"/>
      <c r="F132" s="70"/>
      <c r="G132" s="70"/>
      <c r="H132" s="70"/>
      <c r="I132" s="89"/>
      <c r="J132" s="70"/>
    </row>
    <row r="133" spans="1:16" x14ac:dyDescent="0.25">
      <c r="B133" s="70"/>
      <c r="C133" s="70"/>
      <c r="D133" s="70"/>
      <c r="E133" s="70"/>
      <c r="F133" s="90"/>
      <c r="G133" s="90"/>
      <c r="H133" s="70"/>
      <c r="I133" s="89"/>
      <c r="J133" s="70"/>
    </row>
    <row r="134" spans="1:16" x14ac:dyDescent="0.25">
      <c r="B134" s="70" t="s">
        <v>56</v>
      </c>
      <c r="C134" s="70"/>
      <c r="D134" s="70" t="s">
        <v>85</v>
      </c>
      <c r="E134" s="70" t="s">
        <v>56</v>
      </c>
      <c r="F134" s="70">
        <f>IF(E134=B134,1,2)</f>
        <v>1</v>
      </c>
      <c r="G134" s="70"/>
      <c r="H134" s="70"/>
      <c r="I134" s="89"/>
      <c r="J134" s="70"/>
    </row>
    <row r="135" spans="1:16" x14ac:dyDescent="0.25">
      <c r="B135" s="70" t="s">
        <v>69</v>
      </c>
      <c r="C135" s="70"/>
      <c r="D135" s="70" t="s">
        <v>86</v>
      </c>
      <c r="E135" s="84"/>
      <c r="F135" s="70"/>
      <c r="G135" s="70"/>
      <c r="H135" s="70"/>
      <c r="I135" s="89"/>
      <c r="J135" s="70"/>
    </row>
    <row r="136" spans="1:16" x14ac:dyDescent="0.25">
      <c r="B136" s="70" t="s">
        <v>42</v>
      </c>
      <c r="C136" s="70"/>
      <c r="D136" s="70" t="s">
        <v>87</v>
      </c>
      <c r="E136" s="70"/>
      <c r="F136" s="70"/>
      <c r="G136" s="70"/>
      <c r="H136" s="70"/>
      <c r="I136" s="89"/>
      <c r="J136" s="70"/>
    </row>
    <row r="137" spans="1:16" x14ac:dyDescent="0.25">
      <c r="B137" s="70" t="s">
        <v>43</v>
      </c>
      <c r="C137" s="70"/>
      <c r="D137" s="70"/>
      <c r="E137" s="84"/>
      <c r="F137" s="70"/>
      <c r="G137" s="70"/>
      <c r="H137" s="70"/>
      <c r="I137" s="89"/>
      <c r="J137" s="90"/>
    </row>
    <row r="138" spans="1:16" x14ac:dyDescent="0.25">
      <c r="B138" s="70" t="s">
        <v>1</v>
      </c>
      <c r="C138" s="70"/>
      <c r="D138" s="70">
        <f>E46</f>
        <v>0</v>
      </c>
      <c r="E138" s="70"/>
      <c r="F138" s="70"/>
      <c r="G138" s="70"/>
      <c r="H138" s="70"/>
      <c r="I138" s="89"/>
      <c r="J138" s="70"/>
    </row>
    <row r="139" spans="1:16" x14ac:dyDescent="0.25">
      <c r="B139" s="70" t="s">
        <v>2</v>
      </c>
      <c r="C139" s="70"/>
      <c r="D139" s="70"/>
      <c r="E139" s="70"/>
      <c r="F139" s="70"/>
      <c r="G139" s="70"/>
      <c r="H139" s="70"/>
      <c r="I139" s="89"/>
      <c r="J139" s="70"/>
    </row>
    <row r="140" spans="1:16" x14ac:dyDescent="0.25">
      <c r="B140" s="70"/>
      <c r="C140" s="70"/>
      <c r="D140" s="70"/>
      <c r="E140" s="70"/>
      <c r="F140" s="70"/>
      <c r="G140" s="70"/>
      <c r="H140" s="70"/>
      <c r="I140" s="89"/>
      <c r="J140" s="70"/>
    </row>
    <row r="141" spans="1:16" x14ac:dyDescent="0.25">
      <c r="B141" s="70" t="s">
        <v>72</v>
      </c>
      <c r="C141" s="70"/>
      <c r="D141" s="70"/>
      <c r="E141" s="70" t="s">
        <v>49</v>
      </c>
      <c r="F141" s="70"/>
      <c r="G141" s="70"/>
      <c r="H141" s="70"/>
      <c r="I141" s="89"/>
      <c r="J141" s="70"/>
    </row>
    <row r="142" spans="1:16" x14ac:dyDescent="0.25">
      <c r="B142" s="70" t="s">
        <v>71</v>
      </c>
      <c r="C142" s="70"/>
      <c r="D142" s="70"/>
      <c r="E142" s="70" t="s">
        <v>101</v>
      </c>
      <c r="F142" s="70"/>
      <c r="G142" s="70"/>
      <c r="H142" s="70"/>
      <c r="I142" s="89"/>
      <c r="J142" s="70"/>
    </row>
    <row r="143" spans="1:16" x14ac:dyDescent="0.25">
      <c r="B143" s="70"/>
      <c r="C143" s="70"/>
      <c r="D143" s="70"/>
      <c r="E143" s="70" t="s">
        <v>48</v>
      </c>
      <c r="F143" s="70"/>
      <c r="G143" s="70"/>
      <c r="H143" s="70"/>
      <c r="I143" s="89"/>
      <c r="J143" s="70"/>
    </row>
    <row r="144" spans="1:16" x14ac:dyDescent="0.25">
      <c r="A144" s="70"/>
      <c r="B144" s="70"/>
      <c r="C144" s="70"/>
      <c r="D144" s="70"/>
      <c r="E144" s="70"/>
      <c r="F144" s="70"/>
      <c r="G144" s="70"/>
      <c r="H144" s="70"/>
      <c r="I144" s="89"/>
      <c r="J144" s="70"/>
    </row>
    <row r="145" spans="1:10" x14ac:dyDescent="0.25">
      <c r="A145" s="70"/>
      <c r="B145" s="70" t="s">
        <v>40</v>
      </c>
      <c r="C145" s="70"/>
      <c r="D145" s="70"/>
      <c r="E145" s="70"/>
      <c r="F145" s="70"/>
      <c r="G145" s="70"/>
      <c r="H145" s="70"/>
      <c r="I145" s="89"/>
      <c r="J145" s="70"/>
    </row>
    <row r="146" spans="1:10" x14ac:dyDescent="0.25">
      <c r="A146" s="70"/>
      <c r="B146" s="70" t="s">
        <v>57</v>
      </c>
      <c r="C146" s="70"/>
      <c r="D146" s="70"/>
      <c r="E146" s="70" t="s">
        <v>78</v>
      </c>
      <c r="F146" s="70"/>
      <c r="G146" s="70"/>
      <c r="H146" s="70"/>
      <c r="I146" s="89"/>
      <c r="J146" s="70"/>
    </row>
    <row r="147" spans="1:10" x14ac:dyDescent="0.25">
      <c r="A147" s="70"/>
      <c r="B147" s="70" t="s">
        <v>58</v>
      </c>
      <c r="C147" s="70"/>
      <c r="D147" s="70"/>
      <c r="E147" s="70" t="s">
        <v>67</v>
      </c>
      <c r="F147" s="70"/>
      <c r="G147" s="70"/>
      <c r="H147" s="70"/>
      <c r="I147" s="89"/>
      <c r="J147" s="70"/>
    </row>
    <row r="148" spans="1:10" x14ac:dyDescent="0.25">
      <c r="A148" s="70"/>
      <c r="B148" s="70"/>
      <c r="C148" s="70"/>
      <c r="D148" s="70"/>
      <c r="E148" s="70" t="s">
        <v>68</v>
      </c>
      <c r="F148" s="70"/>
      <c r="G148" s="70"/>
      <c r="H148" s="70"/>
      <c r="I148" s="89"/>
      <c r="J148" s="70"/>
    </row>
    <row r="149" spans="1:10" x14ac:dyDescent="0.25">
      <c r="A149" s="70"/>
      <c r="B149" s="70">
        <v>1</v>
      </c>
      <c r="C149" s="70"/>
      <c r="D149" s="70"/>
      <c r="E149" s="70"/>
      <c r="F149" s="70"/>
      <c r="G149" s="70"/>
      <c r="H149" s="70"/>
      <c r="I149" s="89"/>
      <c r="J149" s="70"/>
    </row>
    <row r="150" spans="1:10" x14ac:dyDescent="0.25">
      <c r="A150" s="70"/>
      <c r="B150" s="70" t="s">
        <v>47</v>
      </c>
      <c r="C150" s="70"/>
      <c r="D150" s="70"/>
      <c r="E150" s="70"/>
      <c r="F150" s="70"/>
      <c r="G150" s="70"/>
      <c r="H150" s="70"/>
      <c r="I150" s="89"/>
      <c r="J150" s="70"/>
    </row>
    <row r="151" spans="1:10" x14ac:dyDescent="0.25">
      <c r="A151" s="70"/>
      <c r="B151" s="70"/>
      <c r="C151" s="70"/>
      <c r="D151" s="70"/>
      <c r="E151" s="70"/>
      <c r="F151" s="70"/>
      <c r="G151" s="70"/>
      <c r="H151" s="70"/>
      <c r="I151" s="89"/>
      <c r="J151" s="70"/>
    </row>
    <row r="152" spans="1:10" x14ac:dyDescent="0.25">
      <c r="A152" s="70"/>
      <c r="B152" s="70"/>
      <c r="C152" s="70"/>
      <c r="D152" s="70"/>
      <c r="E152" s="70"/>
      <c r="F152" s="70"/>
      <c r="G152" s="70"/>
      <c r="H152" s="70"/>
      <c r="I152" s="89"/>
      <c r="J152" s="70"/>
    </row>
    <row r="153" spans="1:10" x14ac:dyDescent="0.25">
      <c r="A153" s="70"/>
      <c r="B153" s="70" t="s">
        <v>25</v>
      </c>
      <c r="C153" s="70"/>
      <c r="D153" s="70"/>
      <c r="E153" s="70" t="s">
        <v>73</v>
      </c>
      <c r="F153" s="70"/>
      <c r="G153" s="70"/>
      <c r="H153" s="70"/>
      <c r="I153" s="89"/>
      <c r="J153" s="70"/>
    </row>
    <row r="154" spans="1:10" x14ac:dyDescent="0.25">
      <c r="A154" s="70"/>
      <c r="B154" s="70" t="s">
        <v>26</v>
      </c>
      <c r="C154" s="70"/>
      <c r="D154" s="70"/>
      <c r="E154" s="70" t="s">
        <v>74</v>
      </c>
      <c r="F154" s="70"/>
      <c r="G154" s="70"/>
      <c r="H154" s="70"/>
      <c r="I154" s="89"/>
      <c r="J154" s="70"/>
    </row>
    <row r="155" spans="1:10" x14ac:dyDescent="0.25">
      <c r="A155" s="70"/>
      <c r="B155" s="70"/>
      <c r="C155" s="70"/>
      <c r="D155" s="70"/>
      <c r="E155" s="70" t="s">
        <v>103</v>
      </c>
      <c r="F155" s="70"/>
      <c r="G155" s="70"/>
      <c r="H155" s="70"/>
      <c r="I155" s="89"/>
      <c r="J155" s="70"/>
    </row>
    <row r="156" spans="1:10" x14ac:dyDescent="0.25">
      <c r="A156" s="70"/>
      <c r="B156" s="70" t="s">
        <v>1</v>
      </c>
      <c r="C156" s="70"/>
      <c r="D156" s="70" t="s">
        <v>61</v>
      </c>
      <c r="E156" s="70" t="s">
        <v>68</v>
      </c>
      <c r="F156" s="70"/>
      <c r="G156" s="70"/>
      <c r="H156" s="70"/>
      <c r="I156" s="89"/>
      <c r="J156" s="70"/>
    </row>
    <row r="157" spans="1:10" x14ac:dyDescent="0.25">
      <c r="A157" s="70"/>
      <c r="B157" s="70" t="s">
        <v>2</v>
      </c>
      <c r="C157" s="70"/>
      <c r="D157" s="70" t="s">
        <v>62</v>
      </c>
      <c r="E157" s="70"/>
      <c r="F157" s="70"/>
      <c r="G157" s="70"/>
      <c r="H157" s="70"/>
      <c r="I157" s="89"/>
      <c r="J157" s="70"/>
    </row>
    <row r="158" spans="1:10" x14ac:dyDescent="0.25">
      <c r="A158" s="70"/>
      <c r="B158" s="70"/>
      <c r="C158" s="70"/>
      <c r="D158" s="70" t="s">
        <v>63</v>
      </c>
      <c r="E158" s="70"/>
      <c r="F158" s="70"/>
      <c r="G158" s="70"/>
      <c r="H158" s="70"/>
      <c r="I158" s="89"/>
      <c r="J158" s="70"/>
    </row>
    <row r="159" spans="1:10" x14ac:dyDescent="0.25">
      <c r="A159" s="70"/>
      <c r="B159" s="70" t="s">
        <v>32</v>
      </c>
      <c r="C159" s="70"/>
      <c r="D159" s="70" t="s">
        <v>27</v>
      </c>
      <c r="E159" s="70" t="s">
        <v>1</v>
      </c>
      <c r="F159" s="70"/>
      <c r="G159" s="70"/>
      <c r="H159" s="70"/>
      <c r="I159" s="89"/>
      <c r="J159" s="70"/>
    </row>
    <row r="160" spans="1:10" x14ac:dyDescent="0.25">
      <c r="A160" s="70"/>
      <c r="B160" s="70" t="s">
        <v>2</v>
      </c>
      <c r="C160" s="70"/>
      <c r="D160" s="70" t="s">
        <v>64</v>
      </c>
      <c r="E160" s="70" t="s">
        <v>30</v>
      </c>
      <c r="F160" s="70"/>
      <c r="G160" s="70"/>
      <c r="H160" s="70"/>
      <c r="I160" s="89"/>
      <c r="J160" s="70"/>
    </row>
    <row r="161" spans="1:13" x14ac:dyDescent="0.25">
      <c r="A161" s="70"/>
      <c r="B161" s="70"/>
      <c r="C161" s="70"/>
      <c r="D161" s="70"/>
      <c r="E161" s="70"/>
      <c r="F161" s="70"/>
      <c r="G161" s="70"/>
      <c r="H161" s="70"/>
      <c r="I161" s="89"/>
      <c r="J161" s="70"/>
    </row>
    <row r="162" spans="1:13" x14ac:dyDescent="0.25">
      <c r="A162" s="70"/>
      <c r="B162" s="70"/>
      <c r="C162" s="70"/>
      <c r="D162" s="70"/>
      <c r="E162" s="70"/>
      <c r="F162" s="70"/>
      <c r="G162" s="70"/>
      <c r="H162" s="70"/>
      <c r="I162" s="89"/>
      <c r="J162" s="70"/>
    </row>
    <row r="163" spans="1:13" x14ac:dyDescent="0.25">
      <c r="A163" s="70"/>
      <c r="B163" s="70"/>
      <c r="C163" s="70"/>
      <c r="D163" s="70"/>
      <c r="E163" s="70"/>
      <c r="F163" s="70"/>
      <c r="G163" s="70"/>
      <c r="H163" s="70"/>
      <c r="I163" s="89"/>
      <c r="J163" s="70"/>
    </row>
    <row r="164" spans="1:13" x14ac:dyDescent="0.25">
      <c r="A164" s="70"/>
      <c r="B164" s="70"/>
      <c r="C164" s="70"/>
      <c r="D164" s="70"/>
      <c r="E164" s="70" t="s">
        <v>141</v>
      </c>
      <c r="F164" s="70"/>
      <c r="G164" s="70"/>
      <c r="H164" s="70"/>
      <c r="I164" s="89"/>
      <c r="J164" s="70"/>
    </row>
    <row r="165" spans="1:13" x14ac:dyDescent="0.25">
      <c r="A165" s="70"/>
      <c r="B165" s="70" t="s">
        <v>1</v>
      </c>
      <c r="C165" s="70"/>
      <c r="D165" s="70"/>
      <c r="E165" s="70" t="s">
        <v>98</v>
      </c>
      <c r="F165" s="70"/>
      <c r="G165" s="70"/>
      <c r="H165" s="70"/>
      <c r="I165" s="89"/>
      <c r="J165" s="70"/>
    </row>
    <row r="166" spans="1:13" x14ac:dyDescent="0.25">
      <c r="A166" s="70"/>
      <c r="B166" s="70" t="s">
        <v>2</v>
      </c>
      <c r="C166" s="70"/>
      <c r="D166" s="70"/>
      <c r="E166" s="70" t="s">
        <v>99</v>
      </c>
      <c r="F166" s="70"/>
      <c r="G166" s="70"/>
      <c r="H166" s="70"/>
      <c r="I166" s="89"/>
      <c r="J166" s="70"/>
    </row>
    <row r="167" spans="1:13" x14ac:dyDescent="0.25">
      <c r="A167" s="70"/>
      <c r="B167" s="70"/>
      <c r="C167" s="70"/>
      <c r="D167" s="70"/>
      <c r="E167" s="70" t="s">
        <v>2</v>
      </c>
      <c r="F167" s="70"/>
      <c r="G167" s="70"/>
      <c r="H167" s="70"/>
      <c r="I167" s="89"/>
      <c r="J167" s="70"/>
    </row>
    <row r="168" spans="1:13" x14ac:dyDescent="0.25">
      <c r="A168" s="70"/>
      <c r="B168" s="70"/>
      <c r="C168" s="70"/>
      <c r="D168" s="70"/>
      <c r="E168" s="70"/>
      <c r="F168" s="70"/>
      <c r="G168" s="70"/>
      <c r="H168" s="70"/>
      <c r="I168" s="89"/>
      <c r="J168" s="70"/>
    </row>
    <row r="169" spans="1:13" x14ac:dyDescent="0.25">
      <c r="A169" s="70"/>
      <c r="B169" s="70"/>
      <c r="C169" s="70"/>
      <c r="D169" s="70"/>
      <c r="E169" s="70"/>
      <c r="F169" s="70"/>
      <c r="G169" s="70"/>
      <c r="H169" s="70"/>
      <c r="I169" s="89"/>
      <c r="J169" s="70"/>
    </row>
    <row r="170" spans="1:13" x14ac:dyDescent="0.25">
      <c r="A170" s="70"/>
      <c r="B170" s="70"/>
      <c r="C170" s="70"/>
      <c r="D170" s="70"/>
      <c r="E170" s="70"/>
      <c r="F170" s="70"/>
      <c r="G170" s="70"/>
      <c r="H170" s="70"/>
      <c r="I170" s="89"/>
      <c r="J170" s="70"/>
    </row>
    <row r="171" spans="1:13" x14ac:dyDescent="0.25">
      <c r="A171" s="70"/>
      <c r="B171" s="70"/>
      <c r="C171" s="70"/>
      <c r="D171" s="70"/>
      <c r="E171" s="70"/>
      <c r="F171" s="70"/>
      <c r="G171" s="70"/>
      <c r="H171" s="70"/>
      <c r="I171" s="89"/>
      <c r="J171" s="70"/>
      <c r="M171" s="72"/>
    </row>
    <row r="172" spans="1:13" x14ac:dyDescent="0.25">
      <c r="A172" s="70"/>
      <c r="B172" s="147"/>
      <c r="C172" s="147"/>
      <c r="D172" s="147"/>
      <c r="E172" s="147"/>
      <c r="F172" s="70"/>
      <c r="G172" s="70"/>
      <c r="H172" s="70"/>
      <c r="I172" s="89"/>
      <c r="J172" s="70"/>
    </row>
    <row r="173" spans="1:13" x14ac:dyDescent="0.25">
      <c r="A173" s="70"/>
      <c r="B173" s="86"/>
      <c r="C173" s="86"/>
      <c r="D173" s="86"/>
      <c r="E173" s="86"/>
      <c r="F173" s="70"/>
      <c r="G173" s="70"/>
      <c r="H173" s="70"/>
      <c r="I173" s="89"/>
      <c r="J173" s="70"/>
    </row>
    <row r="174" spans="1:13" x14ac:dyDescent="0.25">
      <c r="A174" s="70"/>
      <c r="B174" s="86"/>
      <c r="C174" s="86"/>
      <c r="D174" s="86"/>
      <c r="E174" s="91"/>
      <c r="F174" s="70"/>
      <c r="G174" s="70"/>
      <c r="H174" s="70"/>
      <c r="I174" s="89"/>
      <c r="J174" s="70"/>
    </row>
    <row r="175" spans="1:13" x14ac:dyDescent="0.25">
      <c r="A175" s="70"/>
      <c r="B175" s="70"/>
      <c r="C175" s="70"/>
      <c r="D175" s="70"/>
      <c r="E175" s="70"/>
      <c r="F175" s="70"/>
      <c r="G175" s="70"/>
      <c r="H175" s="70"/>
      <c r="I175" s="89"/>
      <c r="J175" s="70"/>
    </row>
    <row r="176" spans="1:13" x14ac:dyDescent="0.25">
      <c r="A176" s="70"/>
      <c r="B176" s="70"/>
      <c r="C176" s="70"/>
      <c r="D176" s="70"/>
      <c r="E176" s="70"/>
      <c r="F176" s="70"/>
      <c r="G176" s="70"/>
      <c r="H176" s="70"/>
      <c r="I176" s="89"/>
      <c r="J176" s="70"/>
    </row>
    <row r="177" spans="1:10" x14ac:dyDescent="0.25">
      <c r="A177" s="70"/>
      <c r="B177" s="70"/>
      <c r="C177" s="70"/>
      <c r="D177" s="70"/>
      <c r="E177" s="70"/>
      <c r="F177" s="70"/>
      <c r="G177" s="70"/>
      <c r="H177" s="70"/>
      <c r="I177" s="89"/>
      <c r="J177" s="70"/>
    </row>
    <row r="178" spans="1:10" x14ac:dyDescent="0.25">
      <c r="A178" s="70"/>
      <c r="B178" s="70"/>
      <c r="C178" s="70"/>
      <c r="D178" s="70"/>
      <c r="E178" s="70"/>
      <c r="F178" s="70"/>
      <c r="G178" s="70"/>
      <c r="H178" s="70"/>
      <c r="I178" s="89"/>
      <c r="J178" s="70"/>
    </row>
    <row r="179" spans="1:10" x14ac:dyDescent="0.25">
      <c r="A179" s="70"/>
      <c r="B179" s="70"/>
      <c r="C179" s="70"/>
      <c r="D179" s="70"/>
      <c r="E179" s="70"/>
      <c r="F179" s="70"/>
      <c r="G179" s="70"/>
      <c r="H179" s="70"/>
      <c r="I179" s="89"/>
      <c r="J179" s="70"/>
    </row>
    <row r="180" spans="1:10" x14ac:dyDescent="0.25">
      <c r="A180" s="70"/>
      <c r="B180" s="70"/>
      <c r="C180" s="70"/>
      <c r="D180" s="70"/>
      <c r="E180" s="70"/>
      <c r="F180" s="70"/>
      <c r="G180" s="70"/>
      <c r="H180" s="70"/>
      <c r="I180" s="89"/>
      <c r="J180" s="70"/>
    </row>
    <row r="181" spans="1:10" x14ac:dyDescent="0.25">
      <c r="A181" s="70"/>
      <c r="B181" s="70"/>
      <c r="C181" s="70"/>
      <c r="D181" s="70"/>
      <c r="E181" s="70"/>
      <c r="F181" s="70"/>
      <c r="G181" s="70"/>
      <c r="H181" s="70"/>
      <c r="I181" s="89"/>
      <c r="J181" s="70"/>
    </row>
    <row r="182" spans="1:10" x14ac:dyDescent="0.25">
      <c r="A182" s="70"/>
      <c r="B182" s="70"/>
      <c r="C182" s="70"/>
      <c r="D182" s="70"/>
      <c r="E182" s="70"/>
      <c r="F182" s="70"/>
      <c r="G182" s="70"/>
      <c r="H182" s="70"/>
      <c r="I182" s="89"/>
      <c r="J182" s="70"/>
    </row>
    <row r="183" spans="1:10" x14ac:dyDescent="0.25">
      <c r="A183" s="70"/>
      <c r="B183" s="70"/>
      <c r="C183" s="70"/>
      <c r="D183" s="70"/>
      <c r="E183" s="70"/>
      <c r="F183" s="70"/>
      <c r="G183" s="70"/>
      <c r="H183" s="70"/>
      <c r="I183" s="89"/>
      <c r="J183" s="70"/>
    </row>
    <row r="184" spans="1:10" x14ac:dyDescent="0.25">
      <c r="A184" s="70"/>
      <c r="B184" s="70"/>
      <c r="C184" s="70"/>
      <c r="D184" s="70"/>
      <c r="E184" s="70"/>
      <c r="F184" s="70"/>
      <c r="G184" s="70"/>
      <c r="H184" s="70"/>
      <c r="I184" s="89"/>
      <c r="J184" s="70"/>
    </row>
    <row r="185" spans="1:10" x14ac:dyDescent="0.25">
      <c r="A185" s="70"/>
      <c r="B185" s="70"/>
      <c r="C185" s="70"/>
      <c r="D185" s="70"/>
      <c r="E185" s="70"/>
      <c r="F185" s="70"/>
      <c r="G185" s="70"/>
      <c r="H185" s="70"/>
      <c r="I185" s="89"/>
      <c r="J185" s="70"/>
    </row>
    <row r="186" spans="1:10" x14ac:dyDescent="0.25">
      <c r="A186" s="70"/>
      <c r="B186" s="70"/>
      <c r="C186" s="70"/>
      <c r="D186" s="70"/>
      <c r="E186" s="70"/>
      <c r="F186" s="70"/>
      <c r="G186" s="70"/>
      <c r="H186" s="70"/>
      <c r="I186" s="89"/>
      <c r="J186" s="70"/>
    </row>
    <row r="187" spans="1:10" x14ac:dyDescent="0.25">
      <c r="A187" s="70"/>
      <c r="B187" s="70"/>
      <c r="C187" s="70"/>
      <c r="D187" s="70"/>
      <c r="E187" s="70"/>
      <c r="F187" s="70"/>
      <c r="G187" s="70"/>
      <c r="H187" s="70"/>
      <c r="I187" s="89"/>
      <c r="J187" s="70"/>
    </row>
    <row r="188" spans="1:10" x14ac:dyDescent="0.25">
      <c r="A188" s="70"/>
      <c r="B188" s="70"/>
      <c r="C188" s="70"/>
      <c r="D188" s="70"/>
      <c r="E188" s="70"/>
      <c r="F188" s="70"/>
      <c r="G188" s="70"/>
      <c r="H188" s="70"/>
      <c r="I188" s="89"/>
      <c r="J188" s="70"/>
    </row>
    <row r="189" spans="1:10" x14ac:dyDescent="0.25">
      <c r="A189" s="70"/>
      <c r="B189" s="70"/>
      <c r="C189" s="70"/>
      <c r="D189" s="70"/>
      <c r="E189" s="70"/>
      <c r="F189" s="70"/>
      <c r="G189" s="70"/>
      <c r="H189" s="70"/>
      <c r="I189" s="89"/>
      <c r="J189" s="70"/>
    </row>
    <row r="190" spans="1:10" x14ac:dyDescent="0.25">
      <c r="A190" s="70"/>
      <c r="B190" s="70"/>
      <c r="C190" s="70"/>
      <c r="D190" s="70"/>
      <c r="E190" s="70"/>
      <c r="F190" s="70"/>
      <c r="G190" s="70"/>
      <c r="H190" s="70"/>
      <c r="I190" s="89"/>
      <c r="J190" s="70"/>
    </row>
    <row r="191" spans="1:10" x14ac:dyDescent="0.25">
      <c r="A191" s="70"/>
      <c r="B191" s="70"/>
      <c r="C191" s="70"/>
      <c r="D191" s="70"/>
      <c r="E191" s="70"/>
      <c r="F191" s="70"/>
      <c r="G191" s="70"/>
      <c r="H191" s="70"/>
      <c r="I191" s="89"/>
      <c r="J191" s="70"/>
    </row>
    <row r="192" spans="1:10" x14ac:dyDescent="0.25">
      <c r="A192" s="70"/>
      <c r="B192" s="70"/>
      <c r="C192" s="70"/>
      <c r="D192" s="70"/>
      <c r="E192" s="70"/>
      <c r="F192" s="70"/>
      <c r="G192" s="70"/>
      <c r="H192" s="70"/>
      <c r="I192" s="89"/>
      <c r="J192" s="70"/>
    </row>
    <row r="193" spans="1:10" x14ac:dyDescent="0.25">
      <c r="A193" s="70"/>
      <c r="B193" s="70"/>
      <c r="C193" s="70"/>
      <c r="D193" s="70"/>
      <c r="E193" s="70"/>
      <c r="F193" s="70"/>
      <c r="G193" s="70"/>
      <c r="H193" s="70"/>
      <c r="I193" s="89"/>
      <c r="J193" s="70"/>
    </row>
    <row r="194" spans="1:10" x14ac:dyDescent="0.25">
      <c r="A194" s="70"/>
      <c r="B194" s="70"/>
      <c r="C194" s="70"/>
      <c r="D194" s="70"/>
      <c r="E194" s="70"/>
      <c r="F194" s="70"/>
      <c r="G194" s="70"/>
      <c r="H194" s="70"/>
      <c r="I194" s="89"/>
      <c r="J194" s="70"/>
    </row>
    <row r="195" spans="1:10" x14ac:dyDescent="0.25">
      <c r="A195" s="70"/>
      <c r="B195" s="70"/>
      <c r="C195" s="70"/>
      <c r="D195" s="70"/>
      <c r="E195" s="70"/>
      <c r="F195" s="70"/>
      <c r="G195" s="70"/>
      <c r="H195" s="70"/>
      <c r="I195" s="89"/>
      <c r="J195" s="70"/>
    </row>
    <row r="196" spans="1:10" x14ac:dyDescent="0.25">
      <c r="A196" s="70"/>
      <c r="B196" s="70"/>
      <c r="C196" s="70"/>
      <c r="D196" s="70"/>
      <c r="E196" s="70"/>
      <c r="F196" s="70"/>
      <c r="G196" s="70"/>
      <c r="H196" s="70"/>
      <c r="I196" s="89"/>
      <c r="J196" s="70"/>
    </row>
    <row r="197" spans="1:10" x14ac:dyDescent="0.25">
      <c r="A197" s="70"/>
      <c r="B197" s="70"/>
      <c r="C197" s="70"/>
      <c r="D197" s="70"/>
      <c r="E197" s="70"/>
      <c r="F197" s="70"/>
      <c r="G197" s="70"/>
      <c r="H197" s="70"/>
      <c r="I197" s="89"/>
      <c r="J197" s="70"/>
    </row>
    <row r="198" spans="1:10" x14ac:dyDescent="0.25">
      <c r="A198" s="70"/>
      <c r="B198" s="70"/>
      <c r="C198" s="70"/>
      <c r="D198" s="70"/>
      <c r="E198" s="70"/>
      <c r="F198" s="70"/>
      <c r="G198" s="70"/>
      <c r="H198" s="70"/>
      <c r="I198" s="89"/>
      <c r="J198" s="70"/>
    </row>
    <row r="199" spans="1:10" x14ac:dyDescent="0.25">
      <c r="A199" s="70"/>
      <c r="B199" s="70"/>
      <c r="C199" s="70"/>
      <c r="D199" s="70"/>
      <c r="E199" s="70"/>
      <c r="F199" s="70"/>
      <c r="G199" s="70"/>
      <c r="H199" s="70"/>
      <c r="I199" s="89"/>
      <c r="J199" s="70"/>
    </row>
    <row r="200" spans="1:10" x14ac:dyDescent="0.25">
      <c r="A200" s="70"/>
      <c r="B200" s="70"/>
      <c r="C200" s="70"/>
      <c r="D200" s="70"/>
      <c r="E200" s="70"/>
      <c r="F200" s="70"/>
      <c r="G200" s="70"/>
      <c r="H200" s="70"/>
      <c r="I200" s="89"/>
      <c r="J200" s="70"/>
    </row>
    <row r="201" spans="1:10" x14ac:dyDescent="0.25">
      <c r="A201" s="70"/>
      <c r="B201" s="70"/>
      <c r="C201" s="70"/>
      <c r="D201" s="70"/>
      <c r="E201" s="70"/>
      <c r="F201" s="70"/>
      <c r="G201" s="70"/>
      <c r="H201" s="70"/>
      <c r="I201" s="89"/>
      <c r="J201" s="70"/>
    </row>
    <row r="202" spans="1:10" x14ac:dyDescent="0.25">
      <c r="A202" s="70"/>
      <c r="B202" s="70"/>
      <c r="C202" s="70"/>
      <c r="D202" s="70"/>
      <c r="E202" s="70"/>
      <c r="F202" s="70"/>
      <c r="G202" s="70"/>
      <c r="H202" s="70"/>
      <c r="I202" s="89"/>
      <c r="J202" s="70"/>
    </row>
    <row r="203" spans="1:10" x14ac:dyDescent="0.25">
      <c r="A203" s="70"/>
      <c r="B203" s="70"/>
      <c r="C203" s="70"/>
      <c r="D203" s="70"/>
      <c r="E203" s="70"/>
      <c r="F203" s="70"/>
      <c r="G203" s="70"/>
      <c r="H203" s="70"/>
      <c r="I203" s="89"/>
      <c r="J203" s="70"/>
    </row>
    <row r="204" spans="1:10" x14ac:dyDescent="0.25">
      <c r="A204" s="70"/>
      <c r="B204" s="70"/>
      <c r="C204" s="70"/>
      <c r="D204" s="70"/>
      <c r="E204" s="70"/>
      <c r="F204" s="70"/>
      <c r="G204" s="70"/>
      <c r="H204" s="70"/>
      <c r="I204" s="89"/>
      <c r="J204" s="70"/>
    </row>
    <row r="205" spans="1:10" x14ac:dyDescent="0.25">
      <c r="A205" s="70"/>
      <c r="B205" s="70"/>
      <c r="C205" s="70"/>
      <c r="D205" s="70"/>
      <c r="E205" s="70"/>
      <c r="F205" s="70"/>
      <c r="G205" s="70"/>
      <c r="H205" s="70"/>
      <c r="I205" s="89"/>
      <c r="J205" s="70"/>
    </row>
    <row r="206" spans="1:10" x14ac:dyDescent="0.25">
      <c r="A206" s="70"/>
      <c r="B206" s="70"/>
      <c r="C206" s="70"/>
      <c r="D206" s="70"/>
      <c r="E206" s="70"/>
      <c r="F206" s="70"/>
      <c r="G206" s="70"/>
      <c r="H206" s="70"/>
      <c r="I206" s="89"/>
      <c r="J206" s="70"/>
    </row>
    <row r="207" spans="1:10" x14ac:dyDescent="0.25">
      <c r="A207" s="70"/>
      <c r="B207" s="70"/>
      <c r="C207" s="70"/>
      <c r="D207" s="70"/>
      <c r="E207" s="70"/>
      <c r="F207" s="70"/>
      <c r="G207" s="70"/>
      <c r="H207" s="70"/>
      <c r="I207" s="89"/>
      <c r="J207" s="70"/>
    </row>
    <row r="208" spans="1:10" x14ac:dyDescent="0.25">
      <c r="A208" s="70"/>
      <c r="B208" s="70"/>
      <c r="C208" s="70"/>
      <c r="D208" s="70"/>
      <c r="E208" s="70"/>
      <c r="F208" s="70"/>
      <c r="G208" s="70"/>
      <c r="H208" s="70"/>
      <c r="I208" s="89"/>
      <c r="J208" s="70"/>
    </row>
    <row r="209" spans="1:10" x14ac:dyDescent="0.25">
      <c r="A209" s="70"/>
      <c r="B209" s="70"/>
      <c r="C209" s="70"/>
      <c r="D209" s="70"/>
      <c r="E209" s="70"/>
      <c r="F209" s="70"/>
      <c r="G209" s="70"/>
      <c r="H209" s="70"/>
      <c r="I209" s="89"/>
      <c r="J209" s="70"/>
    </row>
    <row r="210" spans="1:10" x14ac:dyDescent="0.25">
      <c r="A210" s="70"/>
      <c r="B210" s="70"/>
      <c r="C210" s="70"/>
      <c r="D210" s="70"/>
      <c r="E210" s="70"/>
      <c r="F210" s="70"/>
      <c r="G210" s="70"/>
      <c r="H210" s="70"/>
      <c r="I210" s="89"/>
      <c r="J210" s="70"/>
    </row>
    <row r="211" spans="1:10" x14ac:dyDescent="0.25">
      <c r="A211" s="70"/>
      <c r="B211" s="70"/>
      <c r="C211" s="70"/>
      <c r="D211" s="70"/>
      <c r="E211" s="70"/>
      <c r="F211" s="70"/>
      <c r="G211" s="70"/>
      <c r="H211" s="70"/>
      <c r="I211" s="89"/>
      <c r="J211" s="70"/>
    </row>
    <row r="212" spans="1:10" x14ac:dyDescent="0.25">
      <c r="A212" s="70"/>
      <c r="B212" s="70"/>
      <c r="C212" s="70"/>
      <c r="D212" s="70"/>
      <c r="E212" s="70"/>
      <c r="F212" s="70"/>
      <c r="G212" s="70"/>
      <c r="H212" s="70"/>
      <c r="I212" s="89"/>
      <c r="J212" s="70"/>
    </row>
    <row r="213" spans="1:10" x14ac:dyDescent="0.25">
      <c r="A213" s="70"/>
      <c r="B213" s="70"/>
      <c r="C213" s="70"/>
      <c r="D213" s="70"/>
      <c r="E213" s="70"/>
      <c r="F213" s="70"/>
      <c r="G213" s="70"/>
      <c r="H213" s="70"/>
      <c r="I213" s="89"/>
      <c r="J213" s="70"/>
    </row>
    <row r="214" spans="1:10" x14ac:dyDescent="0.25">
      <c r="A214" s="70"/>
      <c r="B214" s="70"/>
      <c r="C214" s="70"/>
      <c r="D214" s="70"/>
      <c r="E214" s="70"/>
      <c r="F214" s="70"/>
      <c r="G214" s="70"/>
      <c r="H214" s="70"/>
      <c r="I214" s="89"/>
      <c r="J214" s="70"/>
    </row>
    <row r="215" spans="1:10" x14ac:dyDescent="0.25">
      <c r="A215" s="70"/>
      <c r="B215" s="70"/>
      <c r="C215" s="70"/>
      <c r="D215" s="70"/>
      <c r="E215" s="70"/>
      <c r="F215" s="70"/>
      <c r="G215" s="70"/>
      <c r="H215" s="70"/>
      <c r="I215" s="89"/>
      <c r="J215" s="70"/>
    </row>
    <row r="216" spans="1:10" x14ac:dyDescent="0.25">
      <c r="A216" s="70"/>
      <c r="B216" s="70"/>
      <c r="C216" s="70"/>
      <c r="D216" s="70"/>
      <c r="E216" s="70"/>
      <c r="F216" s="70"/>
      <c r="G216" s="70"/>
      <c r="H216" s="70"/>
      <c r="I216" s="89"/>
      <c r="J216" s="70"/>
    </row>
    <row r="217" spans="1:10" x14ac:dyDescent="0.25">
      <c r="A217" s="70"/>
      <c r="B217" s="70"/>
      <c r="C217" s="70"/>
      <c r="D217" s="70"/>
      <c r="E217" s="70"/>
      <c r="F217" s="70"/>
      <c r="G217" s="70"/>
      <c r="H217" s="70"/>
      <c r="I217" s="89"/>
      <c r="J217" s="70"/>
    </row>
    <row r="218" spans="1:10" x14ac:dyDescent="0.25">
      <c r="A218" s="70"/>
      <c r="B218" s="70"/>
      <c r="C218" s="70"/>
      <c r="D218" s="70"/>
      <c r="E218" s="70"/>
      <c r="F218" s="70"/>
      <c r="G218" s="70"/>
      <c r="H218" s="70"/>
      <c r="I218" s="89"/>
      <c r="J218" s="70"/>
    </row>
    <row r="219" spans="1:10" x14ac:dyDescent="0.25">
      <c r="A219" s="70"/>
      <c r="B219" s="70"/>
      <c r="C219" s="70"/>
      <c r="D219" s="70"/>
      <c r="E219" s="70"/>
      <c r="F219" s="70"/>
      <c r="G219" s="70"/>
      <c r="H219" s="70"/>
      <c r="I219" s="89"/>
      <c r="J219" s="70"/>
    </row>
    <row r="220" spans="1:10" x14ac:dyDescent="0.25">
      <c r="A220" s="70"/>
      <c r="B220" s="70"/>
      <c r="C220" s="70"/>
      <c r="D220" s="70"/>
      <c r="E220" s="70"/>
      <c r="F220" s="70"/>
      <c r="G220" s="70"/>
      <c r="H220" s="70"/>
      <c r="I220" s="89"/>
      <c r="J220" s="70"/>
    </row>
    <row r="221" spans="1:10" x14ac:dyDescent="0.25">
      <c r="A221" s="70"/>
      <c r="B221" s="70"/>
      <c r="C221" s="70"/>
      <c r="D221" s="70"/>
      <c r="E221" s="70"/>
      <c r="F221" s="70"/>
      <c r="G221" s="70"/>
      <c r="H221" s="70"/>
      <c r="I221" s="89"/>
      <c r="J221" s="70"/>
    </row>
    <row r="222" spans="1:10" x14ac:dyDescent="0.25">
      <c r="A222" s="70"/>
      <c r="B222" s="70"/>
      <c r="C222" s="70"/>
      <c r="D222" s="70"/>
      <c r="E222" s="70"/>
      <c r="F222" s="70"/>
      <c r="G222" s="70"/>
      <c r="H222" s="70"/>
      <c r="I222" s="89"/>
      <c r="J222" s="70"/>
    </row>
    <row r="223" spans="1:10" x14ac:dyDescent="0.25">
      <c r="A223" s="70"/>
      <c r="B223" s="70"/>
      <c r="C223" s="70"/>
      <c r="D223" s="70"/>
      <c r="E223" s="70"/>
      <c r="F223" s="70"/>
      <c r="G223" s="70"/>
      <c r="H223" s="70"/>
      <c r="I223" s="89"/>
      <c r="J223" s="70"/>
    </row>
    <row r="224" spans="1:10" x14ac:dyDescent="0.25">
      <c r="A224" s="70"/>
      <c r="B224" s="70"/>
      <c r="C224" s="70"/>
      <c r="D224" s="70"/>
      <c r="E224" s="70"/>
      <c r="F224" s="70"/>
      <c r="G224" s="70"/>
      <c r="H224" s="70"/>
      <c r="I224" s="89"/>
      <c r="J224" s="70"/>
    </row>
    <row r="225" spans="1:10" x14ac:dyDescent="0.25">
      <c r="A225" s="70"/>
      <c r="B225" s="70"/>
      <c r="C225" s="70"/>
      <c r="D225" s="70"/>
      <c r="E225" s="70"/>
      <c r="F225" s="70"/>
      <c r="G225" s="70"/>
      <c r="H225" s="70"/>
      <c r="I225" s="89"/>
      <c r="J225" s="70"/>
    </row>
    <row r="226" spans="1:10" x14ac:dyDescent="0.25">
      <c r="A226" s="70"/>
      <c r="B226" s="70"/>
      <c r="C226" s="70"/>
      <c r="D226" s="70"/>
      <c r="E226" s="70"/>
      <c r="F226" s="70"/>
      <c r="G226" s="70"/>
      <c r="H226" s="70"/>
      <c r="I226" s="89"/>
      <c r="J226" s="70"/>
    </row>
    <row r="227" spans="1:10" x14ac:dyDescent="0.25">
      <c r="A227" s="70"/>
      <c r="B227" s="70"/>
      <c r="C227" s="70"/>
      <c r="D227" s="70"/>
      <c r="E227" s="70"/>
      <c r="F227" s="70"/>
      <c r="G227" s="70"/>
      <c r="H227" s="70"/>
      <c r="I227" s="89"/>
      <c r="J227" s="70"/>
    </row>
    <row r="228" spans="1:10" x14ac:dyDescent="0.25">
      <c r="A228" s="70"/>
      <c r="B228" s="70"/>
      <c r="C228" s="70"/>
      <c r="D228" s="70"/>
      <c r="E228" s="70"/>
      <c r="F228" s="70"/>
      <c r="G228" s="70"/>
      <c r="H228" s="70"/>
      <c r="I228" s="89"/>
      <c r="J228" s="70"/>
    </row>
    <row r="229" spans="1:10" x14ac:dyDescent="0.25">
      <c r="A229" s="70"/>
      <c r="B229" s="70"/>
      <c r="C229" s="70"/>
      <c r="D229" s="70"/>
      <c r="E229" s="70"/>
      <c r="F229" s="70"/>
      <c r="G229" s="70"/>
      <c r="H229" s="70"/>
      <c r="I229" s="89"/>
      <c r="J229" s="70"/>
    </row>
    <row r="230" spans="1:10" x14ac:dyDescent="0.25">
      <c r="A230" s="70"/>
      <c r="B230" s="70"/>
      <c r="C230" s="70"/>
      <c r="D230" s="70"/>
      <c r="E230" s="70"/>
      <c r="F230" s="70"/>
      <c r="G230" s="70"/>
      <c r="H230" s="70"/>
      <c r="I230" s="89"/>
      <c r="J230" s="70"/>
    </row>
    <row r="231" spans="1:10" x14ac:dyDescent="0.25">
      <c r="A231" s="70"/>
      <c r="B231" s="70"/>
      <c r="C231" s="70"/>
      <c r="D231" s="70"/>
      <c r="E231" s="70"/>
      <c r="F231" s="70"/>
      <c r="G231" s="70"/>
      <c r="H231" s="70"/>
      <c r="I231" s="89"/>
      <c r="J231" s="70"/>
    </row>
    <row r="232" spans="1:10" x14ac:dyDescent="0.25">
      <c r="A232" s="70"/>
      <c r="B232" s="70"/>
      <c r="C232" s="70"/>
      <c r="D232" s="70"/>
      <c r="E232" s="70"/>
      <c r="F232" s="70"/>
      <c r="G232" s="70"/>
      <c r="H232" s="70"/>
      <c r="I232" s="89"/>
      <c r="J232" s="70"/>
    </row>
    <row r="233" spans="1:10" x14ac:dyDescent="0.25">
      <c r="A233" s="70"/>
      <c r="B233" s="70"/>
      <c r="C233" s="70"/>
      <c r="D233" s="70"/>
      <c r="E233" s="70"/>
      <c r="F233" s="70"/>
      <c r="G233" s="70"/>
      <c r="H233" s="70"/>
      <c r="I233" s="89"/>
      <c r="J233" s="70"/>
    </row>
    <row r="234" spans="1:10" x14ac:dyDescent="0.25">
      <c r="A234" s="70"/>
      <c r="B234" s="70"/>
      <c r="C234" s="70"/>
      <c r="D234" s="70"/>
      <c r="E234" s="70"/>
      <c r="F234" s="70"/>
      <c r="G234" s="70"/>
      <c r="H234" s="70"/>
      <c r="I234" s="89"/>
      <c r="J234" s="70"/>
    </row>
    <row r="235" spans="1:10" x14ac:dyDescent="0.25">
      <c r="A235" s="70"/>
      <c r="B235" s="70"/>
      <c r="C235" s="70"/>
      <c r="D235" s="70"/>
      <c r="E235" s="70"/>
      <c r="F235" s="70"/>
      <c r="G235" s="70"/>
      <c r="H235" s="70"/>
      <c r="I235" s="89"/>
      <c r="J235" s="70"/>
    </row>
    <row r="236" spans="1:10" x14ac:dyDescent="0.25">
      <c r="A236" s="70"/>
      <c r="B236" s="70"/>
      <c r="C236" s="70"/>
      <c r="D236" s="70"/>
      <c r="E236" s="70"/>
      <c r="F236" s="70"/>
      <c r="G236" s="70"/>
      <c r="H236" s="70"/>
      <c r="I236" s="89"/>
      <c r="J236" s="70"/>
    </row>
    <row r="237" spans="1:10" x14ac:dyDescent="0.25">
      <c r="A237" s="70"/>
      <c r="B237" s="70"/>
      <c r="C237" s="70"/>
      <c r="D237" s="70"/>
      <c r="E237" s="70"/>
      <c r="F237" s="70"/>
      <c r="G237" s="70"/>
      <c r="H237" s="70"/>
      <c r="I237" s="89"/>
      <c r="J237" s="70"/>
    </row>
    <row r="238" spans="1:10" x14ac:dyDescent="0.25">
      <c r="A238" s="70"/>
      <c r="B238" s="70"/>
      <c r="C238" s="70"/>
      <c r="D238" s="70"/>
      <c r="E238" s="70"/>
      <c r="F238" s="70"/>
      <c r="G238" s="70"/>
      <c r="H238" s="70"/>
      <c r="I238" s="89"/>
      <c r="J238" s="70"/>
    </row>
    <row r="239" spans="1:10" x14ac:dyDescent="0.25">
      <c r="A239" s="70"/>
      <c r="B239" s="70"/>
      <c r="C239" s="70"/>
      <c r="D239" s="70"/>
      <c r="E239" s="70"/>
      <c r="F239" s="70"/>
      <c r="G239" s="70"/>
      <c r="H239" s="70"/>
      <c r="I239" s="89"/>
      <c r="J239" s="70"/>
    </row>
    <row r="240" spans="1:10" x14ac:dyDescent="0.25">
      <c r="A240" s="70"/>
      <c r="B240" s="70"/>
      <c r="C240" s="70"/>
      <c r="D240" s="70"/>
      <c r="E240" s="70"/>
      <c r="F240" s="70"/>
      <c r="G240" s="70"/>
      <c r="H240" s="70"/>
      <c r="I240" s="89"/>
      <c r="J240" s="70"/>
    </row>
    <row r="241" spans="1:10" x14ac:dyDescent="0.25">
      <c r="A241" s="70"/>
      <c r="B241" s="70"/>
      <c r="C241" s="70"/>
      <c r="D241" s="70"/>
      <c r="E241" s="70"/>
      <c r="F241" s="70"/>
      <c r="G241" s="70"/>
      <c r="H241" s="70"/>
      <c r="I241" s="89"/>
      <c r="J241" s="70"/>
    </row>
    <row r="242" spans="1:10" x14ac:dyDescent="0.25">
      <c r="A242" s="70"/>
      <c r="B242" s="70"/>
      <c r="C242" s="70"/>
      <c r="D242" s="70"/>
      <c r="E242" s="70"/>
      <c r="F242" s="70"/>
      <c r="G242" s="70"/>
      <c r="H242" s="70"/>
      <c r="I242" s="89"/>
      <c r="J242" s="70"/>
    </row>
    <row r="243" spans="1:10" x14ac:dyDescent="0.25">
      <c r="A243" s="70"/>
      <c r="B243" s="70"/>
      <c r="C243" s="70"/>
      <c r="D243" s="70"/>
      <c r="E243" s="70"/>
      <c r="F243" s="70"/>
      <c r="G243" s="70"/>
      <c r="H243" s="70"/>
      <c r="I243" s="89"/>
      <c r="J243" s="70"/>
    </row>
    <row r="244" spans="1:10" x14ac:dyDescent="0.25">
      <c r="A244" s="70"/>
      <c r="B244" s="70"/>
      <c r="C244" s="70"/>
      <c r="D244" s="70"/>
      <c r="E244" s="70"/>
      <c r="F244" s="70"/>
      <c r="G244" s="70"/>
      <c r="H244" s="70"/>
      <c r="I244" s="89"/>
      <c r="J244" s="70"/>
    </row>
    <row r="245" spans="1:10" x14ac:dyDescent="0.25">
      <c r="A245" s="70"/>
      <c r="B245" s="70"/>
      <c r="C245" s="70"/>
      <c r="D245" s="70"/>
      <c r="E245" s="70"/>
      <c r="F245" s="70"/>
      <c r="G245" s="70"/>
      <c r="H245" s="70"/>
      <c r="I245" s="89"/>
      <c r="J245" s="70"/>
    </row>
    <row r="246" spans="1:10" x14ac:dyDescent="0.25">
      <c r="A246" s="70"/>
      <c r="B246" s="70"/>
      <c r="C246" s="70"/>
      <c r="D246" s="70"/>
      <c r="E246" s="70"/>
      <c r="F246" s="70"/>
      <c r="G246" s="70"/>
      <c r="H246" s="70"/>
      <c r="I246" s="89"/>
      <c r="J246" s="70"/>
    </row>
    <row r="247" spans="1:10" x14ac:dyDescent="0.25">
      <c r="A247" s="70"/>
      <c r="B247" s="70"/>
      <c r="C247" s="70"/>
      <c r="D247" s="70"/>
      <c r="E247" s="70"/>
      <c r="F247" s="70"/>
      <c r="G247" s="70"/>
      <c r="H247" s="70"/>
      <c r="I247" s="89"/>
      <c r="J247" s="70"/>
    </row>
    <row r="248" spans="1:10" x14ac:dyDescent="0.25">
      <c r="A248" s="70"/>
      <c r="B248" s="70"/>
      <c r="C248" s="70"/>
      <c r="D248" s="70"/>
      <c r="E248" s="70"/>
      <c r="F248" s="70"/>
      <c r="G248" s="70"/>
      <c r="H248" s="70"/>
      <c r="I248" s="89"/>
      <c r="J248" s="70"/>
    </row>
    <row r="249" spans="1:10" x14ac:dyDescent="0.25">
      <c r="A249" s="70"/>
      <c r="B249" s="70"/>
      <c r="C249" s="70"/>
      <c r="D249" s="70"/>
      <c r="E249" s="70"/>
      <c r="F249" s="70"/>
      <c r="G249" s="70"/>
      <c r="H249" s="70"/>
      <c r="I249" s="89"/>
      <c r="J249" s="70"/>
    </row>
    <row r="250" spans="1:10" x14ac:dyDescent="0.25">
      <c r="A250" s="70"/>
      <c r="B250" s="70"/>
      <c r="C250" s="70"/>
      <c r="D250" s="70"/>
      <c r="E250" s="70"/>
      <c r="F250" s="70"/>
      <c r="G250" s="70"/>
      <c r="H250" s="70"/>
      <c r="I250" s="89"/>
      <c r="J250" s="70"/>
    </row>
    <row r="251" spans="1:10" x14ac:dyDescent="0.25">
      <c r="A251" s="70"/>
      <c r="B251" s="70"/>
      <c r="C251" s="70"/>
      <c r="D251" s="70"/>
      <c r="E251" s="70"/>
      <c r="F251" s="70"/>
      <c r="G251" s="70"/>
      <c r="H251" s="70"/>
      <c r="I251" s="89"/>
      <c r="J251" s="70"/>
    </row>
    <row r="252" spans="1:10" x14ac:dyDescent="0.25">
      <c r="A252" s="70"/>
      <c r="B252" s="70"/>
      <c r="C252" s="70"/>
      <c r="D252" s="70"/>
      <c r="E252" s="70"/>
      <c r="F252" s="70"/>
      <c r="G252" s="70"/>
      <c r="H252" s="70"/>
      <c r="I252" s="89"/>
      <c r="J252" s="70"/>
    </row>
    <row r="253" spans="1:10" x14ac:dyDescent="0.25">
      <c r="A253" s="70"/>
      <c r="B253" s="70"/>
      <c r="C253" s="70"/>
      <c r="D253" s="70"/>
      <c r="E253" s="70"/>
      <c r="F253" s="70"/>
      <c r="G253" s="70"/>
      <c r="H253" s="70"/>
      <c r="I253" s="89"/>
      <c r="J253" s="70"/>
    </row>
    <row r="254" spans="1:10" x14ac:dyDescent="0.25">
      <c r="A254" s="70"/>
      <c r="B254" s="70"/>
      <c r="C254" s="70"/>
      <c r="D254" s="70"/>
      <c r="E254" s="70"/>
      <c r="F254" s="70"/>
      <c r="G254" s="70"/>
      <c r="H254" s="70"/>
      <c r="I254" s="89"/>
      <c r="J254" s="70"/>
    </row>
    <row r="255" spans="1:10" x14ac:dyDescent="0.25">
      <c r="A255" s="70"/>
      <c r="B255" s="70"/>
      <c r="C255" s="70"/>
      <c r="D255" s="70"/>
      <c r="E255" s="70"/>
      <c r="F255" s="70"/>
      <c r="G255" s="70"/>
      <c r="H255" s="70"/>
      <c r="I255" s="89"/>
      <c r="J255" s="70"/>
    </row>
    <row r="256" spans="1:10" x14ac:dyDescent="0.25">
      <c r="A256" s="70"/>
      <c r="B256" s="70"/>
      <c r="C256" s="70"/>
      <c r="D256" s="70"/>
      <c r="E256" s="70"/>
      <c r="F256" s="70"/>
      <c r="G256" s="70"/>
      <c r="H256" s="70"/>
      <c r="I256" s="89"/>
      <c r="J256" s="70"/>
    </row>
    <row r="257" spans="1:10" x14ac:dyDescent="0.25">
      <c r="A257" s="70"/>
      <c r="B257" s="70"/>
      <c r="C257" s="70"/>
      <c r="D257" s="70"/>
      <c r="E257" s="70"/>
      <c r="F257" s="70"/>
      <c r="G257" s="70"/>
      <c r="H257" s="70"/>
      <c r="I257" s="89"/>
      <c r="J257" s="70"/>
    </row>
    <row r="258" spans="1:10" x14ac:dyDescent="0.25">
      <c r="A258" s="70"/>
      <c r="B258" s="70"/>
      <c r="C258" s="70"/>
      <c r="D258" s="70"/>
      <c r="E258" s="70"/>
      <c r="F258" s="70"/>
      <c r="G258" s="70"/>
      <c r="H258" s="70"/>
      <c r="I258" s="89"/>
      <c r="J258" s="70"/>
    </row>
    <row r="259" spans="1:10" x14ac:dyDescent="0.25">
      <c r="A259" s="70"/>
      <c r="B259" s="70"/>
      <c r="C259" s="70"/>
      <c r="D259" s="70"/>
      <c r="E259" s="70"/>
      <c r="F259" s="70"/>
      <c r="G259" s="70"/>
      <c r="H259" s="70"/>
      <c r="I259" s="89"/>
      <c r="J259" s="70"/>
    </row>
    <row r="260" spans="1:10" x14ac:dyDescent="0.25">
      <c r="A260" s="70"/>
      <c r="B260" s="70"/>
      <c r="C260" s="70"/>
      <c r="D260" s="70"/>
      <c r="E260" s="70"/>
      <c r="F260" s="70"/>
      <c r="G260" s="70"/>
      <c r="H260" s="70"/>
      <c r="I260" s="89"/>
      <c r="J260" s="70"/>
    </row>
    <row r="261" spans="1:10" x14ac:dyDescent="0.25">
      <c r="A261" s="70"/>
      <c r="B261" s="70"/>
      <c r="C261" s="70"/>
      <c r="D261" s="70"/>
      <c r="E261" s="70"/>
      <c r="F261" s="70"/>
      <c r="G261" s="70"/>
      <c r="H261" s="70"/>
      <c r="I261" s="89"/>
      <c r="J261" s="70"/>
    </row>
    <row r="262" spans="1:10" x14ac:dyDescent="0.25">
      <c r="A262" s="70"/>
      <c r="B262" s="70"/>
      <c r="C262" s="70"/>
      <c r="D262" s="70"/>
      <c r="E262" s="70"/>
      <c r="F262" s="70"/>
      <c r="G262" s="70"/>
      <c r="H262" s="70"/>
      <c r="I262" s="89"/>
      <c r="J262" s="70"/>
    </row>
    <row r="263" spans="1:10" x14ac:dyDescent="0.25">
      <c r="A263" s="70"/>
      <c r="B263" s="70"/>
      <c r="C263" s="70"/>
      <c r="D263" s="70"/>
      <c r="E263" s="70"/>
      <c r="F263" s="70"/>
      <c r="G263" s="70"/>
      <c r="H263" s="70"/>
      <c r="I263" s="89"/>
      <c r="J263" s="70"/>
    </row>
    <row r="264" spans="1:10" x14ac:dyDescent="0.25">
      <c r="A264" s="70"/>
      <c r="B264" s="70"/>
      <c r="C264" s="70"/>
      <c r="D264" s="70"/>
      <c r="E264" s="70"/>
      <c r="F264" s="70"/>
      <c r="G264" s="70"/>
      <c r="H264" s="70"/>
      <c r="I264" s="89"/>
      <c r="J264" s="70"/>
    </row>
    <row r="265" spans="1:10" x14ac:dyDescent="0.25">
      <c r="A265" s="70"/>
      <c r="B265" s="70"/>
      <c r="C265" s="70"/>
      <c r="D265" s="70"/>
      <c r="E265" s="70"/>
      <c r="F265" s="70"/>
      <c r="G265" s="70"/>
      <c r="H265" s="70"/>
      <c r="I265" s="89"/>
      <c r="J265" s="70"/>
    </row>
    <row r="266" spans="1:10" x14ac:dyDescent="0.25">
      <c r="A266" s="70"/>
      <c r="B266" s="70"/>
      <c r="C266" s="70"/>
      <c r="D266" s="70"/>
      <c r="E266" s="70"/>
      <c r="F266" s="70"/>
      <c r="G266" s="70"/>
      <c r="H266" s="70"/>
      <c r="I266" s="89"/>
      <c r="J266" s="70"/>
    </row>
    <row r="267" spans="1:10" x14ac:dyDescent="0.25">
      <c r="A267" s="70"/>
      <c r="B267" s="70"/>
      <c r="C267" s="70"/>
      <c r="D267" s="70"/>
      <c r="E267" s="70"/>
      <c r="F267" s="70"/>
      <c r="G267" s="70"/>
      <c r="H267" s="70"/>
      <c r="I267" s="89"/>
      <c r="J267" s="70"/>
    </row>
    <row r="268" spans="1:10" x14ac:dyDescent="0.25">
      <c r="A268" s="70"/>
      <c r="B268" s="70"/>
      <c r="C268" s="70"/>
      <c r="D268" s="70"/>
      <c r="E268" s="70"/>
      <c r="F268" s="70"/>
      <c r="G268" s="70"/>
      <c r="H268" s="70"/>
      <c r="I268" s="89"/>
      <c r="J268" s="70"/>
    </row>
    <row r="269" spans="1:10" x14ac:dyDescent="0.25">
      <c r="A269" s="70"/>
      <c r="B269" s="70"/>
      <c r="C269" s="70"/>
      <c r="D269" s="70"/>
      <c r="E269" s="70"/>
      <c r="F269" s="70"/>
      <c r="G269" s="70"/>
      <c r="H269" s="70"/>
      <c r="I269" s="89"/>
      <c r="J269" s="70"/>
    </row>
    <row r="270" spans="1:10" x14ac:dyDescent="0.25">
      <c r="A270" s="70"/>
      <c r="B270" s="70"/>
      <c r="C270" s="70"/>
      <c r="D270" s="70"/>
      <c r="E270" s="70"/>
      <c r="F270" s="70"/>
      <c r="G270" s="70"/>
      <c r="H270" s="70"/>
      <c r="I270" s="89"/>
      <c r="J270" s="70"/>
    </row>
    <row r="271" spans="1:10" x14ac:dyDescent="0.25">
      <c r="A271" s="70"/>
      <c r="B271" s="70"/>
      <c r="C271" s="70"/>
      <c r="D271" s="70"/>
      <c r="E271" s="70"/>
      <c r="F271" s="70"/>
      <c r="G271" s="70"/>
      <c r="H271" s="70"/>
      <c r="I271" s="89"/>
      <c r="J271" s="70"/>
    </row>
    <row r="272" spans="1:10" x14ac:dyDescent="0.25">
      <c r="A272" s="70"/>
      <c r="B272" s="70"/>
      <c r="C272" s="70"/>
      <c r="D272" s="70"/>
      <c r="E272" s="70"/>
      <c r="F272" s="70"/>
      <c r="G272" s="70"/>
      <c r="H272" s="70"/>
      <c r="I272" s="89"/>
      <c r="J272" s="70"/>
    </row>
    <row r="273" spans="1:10" x14ac:dyDescent="0.25">
      <c r="A273" s="70"/>
      <c r="B273" s="70"/>
      <c r="C273" s="70"/>
      <c r="D273" s="70"/>
      <c r="E273" s="70"/>
      <c r="F273" s="70"/>
      <c r="G273" s="70"/>
      <c r="H273" s="70"/>
      <c r="I273" s="89"/>
      <c r="J273" s="70"/>
    </row>
    <row r="274" spans="1:10" x14ac:dyDescent="0.25">
      <c r="A274" s="70"/>
      <c r="B274" s="70"/>
      <c r="C274" s="70"/>
      <c r="D274" s="70"/>
      <c r="E274" s="70"/>
      <c r="F274" s="70"/>
      <c r="G274" s="70"/>
      <c r="H274" s="70"/>
      <c r="I274" s="89"/>
      <c r="J274" s="70"/>
    </row>
    <row r="275" spans="1:10" x14ac:dyDescent="0.25">
      <c r="A275" s="70"/>
      <c r="B275" s="70"/>
      <c r="C275" s="70"/>
      <c r="D275" s="70"/>
      <c r="E275" s="70"/>
      <c r="F275" s="70"/>
      <c r="G275" s="70"/>
      <c r="H275" s="70"/>
      <c r="I275" s="89"/>
      <c r="J275" s="70"/>
    </row>
    <row r="276" spans="1:10" x14ac:dyDescent="0.25">
      <c r="A276" s="70"/>
      <c r="B276" s="70"/>
      <c r="C276" s="70"/>
      <c r="D276" s="70"/>
      <c r="E276" s="70"/>
      <c r="F276" s="70"/>
      <c r="G276" s="70"/>
      <c r="H276" s="70"/>
      <c r="I276" s="89"/>
      <c r="J276" s="70"/>
    </row>
    <row r="277" spans="1:10" x14ac:dyDescent="0.25">
      <c r="A277" s="70"/>
      <c r="B277" s="70"/>
      <c r="C277" s="70"/>
      <c r="D277" s="70"/>
      <c r="E277" s="70"/>
      <c r="F277" s="70"/>
      <c r="G277" s="70"/>
      <c r="H277" s="70"/>
      <c r="I277" s="89"/>
      <c r="J277" s="70"/>
    </row>
    <row r="278" spans="1:10" x14ac:dyDescent="0.25">
      <c r="A278" s="70"/>
      <c r="B278" s="70"/>
      <c r="C278" s="70"/>
      <c r="D278" s="70"/>
      <c r="E278" s="70"/>
      <c r="F278" s="70"/>
      <c r="G278" s="70"/>
      <c r="H278" s="70"/>
      <c r="I278" s="89"/>
      <c r="J278" s="70"/>
    </row>
    <row r="279" spans="1:10" x14ac:dyDescent="0.25">
      <c r="A279" s="70"/>
      <c r="B279" s="70"/>
      <c r="C279" s="70"/>
      <c r="D279" s="70"/>
      <c r="E279" s="70"/>
      <c r="F279" s="70"/>
      <c r="G279" s="70"/>
      <c r="H279" s="70"/>
      <c r="I279" s="89"/>
      <c r="J279" s="70"/>
    </row>
    <row r="280" spans="1:10" x14ac:dyDescent="0.25">
      <c r="A280" s="70"/>
      <c r="B280" s="70"/>
      <c r="C280" s="70"/>
      <c r="D280" s="70"/>
      <c r="E280" s="70"/>
      <c r="F280" s="70"/>
      <c r="G280" s="70"/>
      <c r="H280" s="70"/>
      <c r="I280" s="89"/>
      <c r="J280" s="70"/>
    </row>
    <row r="281" spans="1:10" x14ac:dyDescent="0.25">
      <c r="A281" s="70"/>
      <c r="B281" s="70"/>
      <c r="C281" s="70"/>
      <c r="D281" s="70"/>
      <c r="E281" s="70"/>
      <c r="F281" s="70"/>
      <c r="G281" s="70"/>
      <c r="H281" s="70"/>
      <c r="I281" s="89"/>
      <c r="J281" s="70"/>
    </row>
    <row r="282" spans="1:10" x14ac:dyDescent="0.25">
      <c r="A282" s="70"/>
      <c r="B282" s="84"/>
      <c r="C282" s="84"/>
      <c r="D282" s="84"/>
      <c r="E282" s="84"/>
      <c r="F282" s="84"/>
      <c r="G282" s="84"/>
      <c r="H282" s="84"/>
      <c r="I282" s="92"/>
      <c r="J282" s="70"/>
    </row>
    <row r="283" spans="1:10" x14ac:dyDescent="0.25">
      <c r="A283" s="70"/>
      <c r="B283" s="84"/>
      <c r="C283" s="84"/>
      <c r="D283" s="84"/>
      <c r="E283" s="84"/>
      <c r="F283" s="84"/>
      <c r="G283" s="84"/>
      <c r="H283" s="84"/>
      <c r="I283" s="92"/>
      <c r="J283" s="70"/>
    </row>
    <row r="284" spans="1:10" x14ac:dyDescent="0.25">
      <c r="A284" s="70"/>
      <c r="B284" s="84"/>
      <c r="C284" s="84"/>
      <c r="D284" s="84"/>
      <c r="E284" s="84"/>
      <c r="F284" s="84"/>
      <c r="G284" s="84"/>
      <c r="H284" s="84"/>
      <c r="I284" s="92"/>
      <c r="J284" s="70"/>
    </row>
    <row r="285" spans="1:10" x14ac:dyDescent="0.25">
      <c r="A285" s="70"/>
      <c r="B285" s="84"/>
      <c r="C285" s="84"/>
      <c r="D285" s="84"/>
      <c r="E285" s="84"/>
      <c r="F285" s="84"/>
      <c r="G285" s="84"/>
      <c r="H285" s="84"/>
      <c r="I285" s="92"/>
      <c r="J285" s="70"/>
    </row>
    <row r="286" spans="1:10" x14ac:dyDescent="0.25">
      <c r="A286" s="70"/>
      <c r="B286" s="84"/>
      <c r="C286" s="84"/>
      <c r="D286" s="84"/>
      <c r="E286" s="84"/>
      <c r="F286" s="84"/>
      <c r="G286" s="84"/>
      <c r="H286" s="84"/>
      <c r="I286" s="92"/>
      <c r="J286" s="70"/>
    </row>
    <row r="287" spans="1:10" x14ac:dyDescent="0.25">
      <c r="A287" s="70"/>
      <c r="B287" s="84"/>
      <c r="C287" s="84"/>
      <c r="D287" s="84"/>
      <c r="E287" s="84"/>
      <c r="F287" s="84"/>
      <c r="G287" s="84"/>
      <c r="H287" s="84"/>
      <c r="I287" s="92"/>
      <c r="J287" s="70"/>
    </row>
    <row r="288" spans="1:10" x14ac:dyDescent="0.25">
      <c r="A288" s="70"/>
      <c r="B288" s="84"/>
      <c r="C288" s="84"/>
      <c r="D288" s="84"/>
      <c r="E288" s="84"/>
      <c r="F288" s="84"/>
      <c r="G288" s="84"/>
      <c r="H288" s="84"/>
      <c r="I288" s="92"/>
      <c r="J288" s="70"/>
    </row>
    <row r="289" spans="1:10" x14ac:dyDescent="0.25">
      <c r="A289" s="70"/>
      <c r="B289" s="84"/>
      <c r="C289" s="84"/>
      <c r="D289" s="84"/>
      <c r="E289" s="84"/>
      <c r="F289" s="84"/>
      <c r="G289" s="84"/>
      <c r="H289" s="84"/>
      <c r="I289" s="92"/>
      <c r="J289" s="70"/>
    </row>
    <row r="290" spans="1:10" x14ac:dyDescent="0.25">
      <c r="A290" s="70"/>
      <c r="B290" s="84"/>
      <c r="C290" s="84"/>
      <c r="D290" s="84"/>
      <c r="E290" s="84"/>
      <c r="F290" s="84"/>
      <c r="G290" s="84"/>
      <c r="H290" s="84"/>
      <c r="I290" s="92"/>
      <c r="J290" s="70"/>
    </row>
    <row r="291" spans="1:10" x14ac:dyDescent="0.25">
      <c r="A291" s="70"/>
      <c r="B291" s="84"/>
      <c r="C291" s="84"/>
      <c r="D291" s="84"/>
      <c r="E291" s="84"/>
      <c r="F291" s="84"/>
      <c r="G291" s="84"/>
      <c r="H291" s="84"/>
      <c r="I291" s="92"/>
      <c r="J291" s="70"/>
    </row>
    <row r="292" spans="1:10" x14ac:dyDescent="0.25">
      <c r="A292" s="70"/>
      <c r="B292" s="84"/>
      <c r="C292" s="84"/>
      <c r="D292" s="84"/>
      <c r="E292" s="84"/>
      <c r="F292" s="84"/>
      <c r="G292" s="84"/>
      <c r="H292" s="84"/>
      <c r="I292" s="92"/>
      <c r="J292" s="70"/>
    </row>
    <row r="293" spans="1:10" x14ac:dyDescent="0.25">
      <c r="A293" s="70"/>
      <c r="B293" s="84"/>
      <c r="C293" s="84"/>
      <c r="D293" s="84"/>
      <c r="E293" s="84"/>
      <c r="F293" s="84"/>
      <c r="G293" s="84"/>
      <c r="H293" s="84"/>
      <c r="I293" s="92"/>
      <c r="J293" s="70"/>
    </row>
    <row r="294" spans="1:10" x14ac:dyDescent="0.25">
      <c r="A294" s="70"/>
      <c r="B294" s="84"/>
      <c r="C294" s="84"/>
      <c r="D294" s="84"/>
      <c r="E294" s="84"/>
      <c r="F294" s="84"/>
      <c r="G294" s="84"/>
      <c r="H294" s="84"/>
      <c r="I294" s="92"/>
      <c r="J294" s="70"/>
    </row>
    <row r="295" spans="1:10" x14ac:dyDescent="0.25">
      <c r="B295" s="84"/>
      <c r="C295" s="84"/>
      <c r="D295" s="84"/>
      <c r="E295" s="84"/>
      <c r="F295" s="84"/>
      <c r="G295" s="84"/>
      <c r="H295" s="84"/>
      <c r="I295" s="92"/>
      <c r="J295" s="70"/>
    </row>
    <row r="296" spans="1:10" x14ac:dyDescent="0.25">
      <c r="B296" s="84"/>
      <c r="C296" s="84"/>
      <c r="D296" s="84"/>
      <c r="E296" s="84"/>
      <c r="F296" s="84"/>
      <c r="G296" s="84"/>
      <c r="H296" s="84"/>
      <c r="I296" s="92"/>
      <c r="J296" s="70"/>
    </row>
    <row r="297" spans="1:10" x14ac:dyDescent="0.25">
      <c r="B297" s="84"/>
      <c r="C297" s="84"/>
      <c r="D297" s="84"/>
      <c r="E297" s="84"/>
      <c r="F297" s="84"/>
      <c r="G297" s="84"/>
      <c r="H297" s="84"/>
      <c r="I297" s="92"/>
      <c r="J297" s="70"/>
    </row>
    <row r="298" spans="1:10" x14ac:dyDescent="0.25">
      <c r="B298" s="84"/>
      <c r="C298" s="84"/>
      <c r="D298" s="84"/>
      <c r="E298" s="84"/>
      <c r="F298" s="84"/>
      <c r="G298" s="84"/>
      <c r="H298" s="84"/>
      <c r="I298" s="92"/>
      <c r="J298" s="70"/>
    </row>
    <row r="299" spans="1:10" x14ac:dyDescent="0.25">
      <c r="B299" s="84"/>
      <c r="C299" s="84"/>
      <c r="D299" s="84"/>
      <c r="E299" s="84"/>
      <c r="F299" s="84"/>
      <c r="G299" s="84"/>
      <c r="H299" s="84"/>
      <c r="I299" s="92"/>
      <c r="J299" s="70"/>
    </row>
    <row r="300" spans="1:10" x14ac:dyDescent="0.25">
      <c r="B300" s="84"/>
      <c r="C300" s="84"/>
      <c r="D300" s="84"/>
      <c r="E300" s="84"/>
      <c r="F300" s="84"/>
      <c r="G300" s="84"/>
      <c r="H300" s="84"/>
      <c r="I300" s="92"/>
      <c r="J300" s="70"/>
    </row>
    <row r="301" spans="1:10" x14ac:dyDescent="0.25">
      <c r="B301" s="84"/>
      <c r="C301" s="84"/>
      <c r="D301" s="84"/>
      <c r="E301" s="84"/>
      <c r="F301" s="84"/>
      <c r="G301" s="84"/>
      <c r="H301" s="84"/>
      <c r="I301" s="92"/>
      <c r="J301" s="70"/>
    </row>
    <row r="302" spans="1:10" x14ac:dyDescent="0.25">
      <c r="B302" s="84"/>
      <c r="C302" s="84"/>
      <c r="D302" s="84"/>
      <c r="E302" s="84"/>
      <c r="F302" s="84"/>
      <c r="G302" s="84"/>
      <c r="H302" s="84"/>
      <c r="I302" s="92"/>
      <c r="J302" s="70"/>
    </row>
    <row r="303" spans="1:10" x14ac:dyDescent="0.25">
      <c r="B303" s="84"/>
      <c r="C303" s="84"/>
      <c r="D303" s="84"/>
      <c r="E303" s="84"/>
      <c r="F303" s="84"/>
      <c r="G303" s="84"/>
      <c r="H303" s="84"/>
      <c r="I303" s="92"/>
      <c r="J303" s="70"/>
    </row>
    <row r="304" spans="1:10" x14ac:dyDescent="0.25">
      <c r="B304" s="84"/>
      <c r="C304" s="84"/>
      <c r="D304" s="84"/>
      <c r="E304" s="84"/>
      <c r="F304" s="84"/>
      <c r="G304" s="84"/>
      <c r="H304" s="84"/>
      <c r="I304" s="92"/>
      <c r="J304" s="70"/>
    </row>
    <row r="305" spans="2:10" x14ac:dyDescent="0.25">
      <c r="B305" s="84"/>
      <c r="C305" s="84"/>
      <c r="D305" s="84"/>
      <c r="E305" s="84"/>
      <c r="F305" s="84"/>
      <c r="G305" s="84"/>
      <c r="H305" s="84"/>
      <c r="I305" s="92"/>
      <c r="J305" s="70"/>
    </row>
    <row r="306" spans="2:10" x14ac:dyDescent="0.25">
      <c r="B306" s="84"/>
      <c r="C306" s="84"/>
      <c r="D306" s="84"/>
      <c r="E306" s="84"/>
      <c r="F306" s="84"/>
      <c r="G306" s="84"/>
      <c r="H306" s="84"/>
      <c r="I306" s="92"/>
      <c r="J306" s="70"/>
    </row>
    <row r="307" spans="2:10" x14ac:dyDescent="0.25">
      <c r="B307" s="84"/>
      <c r="C307" s="84"/>
      <c r="D307" s="84"/>
      <c r="E307" s="84"/>
      <c r="F307" s="84"/>
      <c r="G307" s="84"/>
      <c r="H307" s="84"/>
      <c r="I307" s="92"/>
      <c r="J307" s="70"/>
    </row>
    <row r="308" spans="2:10" x14ac:dyDescent="0.25">
      <c r="B308" s="84"/>
      <c r="C308" s="84"/>
      <c r="D308" s="84"/>
      <c r="E308" s="84"/>
      <c r="F308" s="84"/>
      <c r="G308" s="84"/>
      <c r="H308" s="84"/>
      <c r="I308" s="92"/>
      <c r="J308" s="70"/>
    </row>
    <row r="309" spans="2:10" x14ac:dyDescent="0.25">
      <c r="B309" s="84"/>
      <c r="C309" s="84"/>
      <c r="D309" s="84"/>
      <c r="E309" s="84"/>
      <c r="F309" s="84"/>
      <c r="G309" s="84"/>
      <c r="H309" s="84"/>
      <c r="I309" s="92"/>
      <c r="J309" s="70"/>
    </row>
    <row r="310" spans="2:10" x14ac:dyDescent="0.25">
      <c r="B310" s="84"/>
      <c r="C310" s="84"/>
      <c r="D310" s="84"/>
      <c r="E310" s="84"/>
      <c r="F310" s="84"/>
      <c r="G310" s="84"/>
      <c r="H310" s="84"/>
      <c r="I310" s="92"/>
      <c r="J310" s="70"/>
    </row>
    <row r="311" spans="2:10" x14ac:dyDescent="0.25">
      <c r="B311" s="84"/>
      <c r="C311" s="84"/>
      <c r="D311" s="84"/>
      <c r="E311" s="84"/>
      <c r="F311" s="84"/>
      <c r="G311" s="84"/>
      <c r="H311" s="84"/>
      <c r="I311" s="92"/>
      <c r="J311" s="70"/>
    </row>
    <row r="312" spans="2:10" x14ac:dyDescent="0.25">
      <c r="B312" s="84"/>
      <c r="C312" s="84"/>
      <c r="D312" s="84"/>
      <c r="E312" s="84"/>
      <c r="F312" s="84"/>
      <c r="G312" s="84"/>
      <c r="H312" s="84"/>
      <c r="I312" s="92"/>
      <c r="J312" s="70"/>
    </row>
    <row r="313" spans="2:10" x14ac:dyDescent="0.25">
      <c r="B313" s="84"/>
      <c r="C313" s="84"/>
      <c r="D313" s="84"/>
      <c r="E313" s="84"/>
      <c r="F313" s="84"/>
      <c r="G313" s="84"/>
      <c r="H313" s="84"/>
      <c r="I313" s="92"/>
      <c r="J313" s="70"/>
    </row>
    <row r="314" spans="2:10" x14ac:dyDescent="0.25">
      <c r="B314" s="84"/>
      <c r="C314" s="84"/>
      <c r="D314" s="84"/>
      <c r="E314" s="84"/>
      <c r="F314" s="84"/>
      <c r="G314" s="84"/>
      <c r="H314" s="84"/>
      <c r="I314" s="92"/>
      <c r="J314" s="70"/>
    </row>
    <row r="315" spans="2:10" x14ac:dyDescent="0.25">
      <c r="B315" s="84"/>
      <c r="C315" s="84"/>
      <c r="D315" s="84"/>
      <c r="E315" s="84"/>
      <c r="F315" s="84"/>
      <c r="G315" s="84"/>
      <c r="H315" s="84"/>
      <c r="I315" s="92"/>
      <c r="J315" s="70"/>
    </row>
    <row r="316" spans="2:10" x14ac:dyDescent="0.25">
      <c r="B316" s="84"/>
      <c r="C316" s="84"/>
      <c r="D316" s="84"/>
      <c r="E316" s="84"/>
      <c r="F316" s="84"/>
      <c r="G316" s="84"/>
      <c r="H316" s="84"/>
      <c r="I316" s="92"/>
      <c r="J316" s="70"/>
    </row>
    <row r="430" spans="2:13" x14ac:dyDescent="0.25">
      <c r="B430" s="55"/>
      <c r="C430" s="55"/>
      <c r="D430" s="55"/>
      <c r="E430" s="55"/>
      <c r="F430" s="55"/>
      <c r="G430" s="55"/>
      <c r="H430" s="55"/>
      <c r="I430" s="56"/>
      <c r="J430" s="35"/>
      <c r="K430" s="35"/>
      <c r="L430" s="35"/>
      <c r="M430" s="35"/>
    </row>
    <row r="431" spans="2:13" x14ac:dyDescent="0.25">
      <c r="B431" s="55"/>
      <c r="C431" s="55"/>
      <c r="D431" s="55"/>
      <c r="E431" s="55"/>
      <c r="F431" s="55"/>
      <c r="G431" s="55"/>
      <c r="H431" s="55"/>
      <c r="I431" s="56"/>
      <c r="J431" s="35"/>
      <c r="K431" s="35"/>
      <c r="L431" s="35"/>
      <c r="M431" s="35"/>
    </row>
    <row r="432" spans="2:13" x14ac:dyDescent="0.25">
      <c r="B432" s="55"/>
      <c r="C432" s="55"/>
      <c r="D432" s="55"/>
      <c r="E432" s="55"/>
      <c r="F432" s="55"/>
      <c r="G432" s="55"/>
      <c r="H432" s="55"/>
      <c r="I432" s="56"/>
      <c r="J432" s="35"/>
      <c r="K432" s="35"/>
      <c r="L432" s="35"/>
      <c r="M432" s="35"/>
    </row>
    <row r="433" spans="2:13" x14ac:dyDescent="0.25">
      <c r="B433" s="55"/>
      <c r="C433" s="55"/>
      <c r="D433" s="55"/>
      <c r="E433" s="55"/>
      <c r="F433" s="55"/>
      <c r="G433" s="55"/>
      <c r="H433" s="55"/>
      <c r="I433" s="56"/>
      <c r="J433" s="35"/>
      <c r="K433" s="35"/>
      <c r="L433" s="35"/>
      <c r="M433" s="35"/>
    </row>
    <row r="434" spans="2:13" x14ac:dyDescent="0.25">
      <c r="B434" s="55"/>
      <c r="C434" s="55"/>
      <c r="D434" s="55"/>
      <c r="E434" s="55"/>
      <c r="F434" s="55"/>
      <c r="G434" s="55"/>
      <c r="H434" s="55"/>
      <c r="I434" s="56"/>
      <c r="J434" s="35"/>
      <c r="K434" s="35"/>
      <c r="L434" s="35"/>
      <c r="M434" s="35"/>
    </row>
    <row r="435" spans="2:13" x14ac:dyDescent="0.25">
      <c r="B435" s="55"/>
      <c r="C435" s="55"/>
      <c r="D435" s="55"/>
      <c r="E435" s="55"/>
      <c r="F435" s="55"/>
      <c r="G435" s="55"/>
      <c r="H435" s="55"/>
      <c r="I435" s="56"/>
      <c r="J435" s="35"/>
      <c r="K435" s="35"/>
      <c r="L435" s="35"/>
      <c r="M435" s="35"/>
    </row>
    <row r="436" spans="2:13" x14ac:dyDescent="0.25">
      <c r="B436" s="55"/>
      <c r="C436" s="55"/>
      <c r="D436" s="55"/>
      <c r="E436" s="55"/>
      <c r="F436" s="55"/>
      <c r="G436" s="55"/>
      <c r="H436" s="55"/>
      <c r="I436" s="56"/>
      <c r="J436" s="35"/>
      <c r="K436" s="35"/>
      <c r="L436" s="35"/>
      <c r="M436" s="35"/>
    </row>
    <row r="437" spans="2:13" x14ac:dyDescent="0.25">
      <c r="B437" s="55"/>
      <c r="C437" s="55"/>
      <c r="D437" s="55"/>
      <c r="E437" s="55"/>
      <c r="F437" s="55"/>
      <c r="G437" s="55"/>
      <c r="H437" s="55"/>
      <c r="I437" s="56"/>
      <c r="J437" s="35"/>
      <c r="K437" s="35"/>
      <c r="L437" s="35"/>
      <c r="M437" s="35"/>
    </row>
    <row r="438" spans="2:13" x14ac:dyDescent="0.25">
      <c r="B438" s="55"/>
      <c r="C438" s="55"/>
      <c r="D438" s="55"/>
      <c r="E438" s="55"/>
      <c r="F438" s="55"/>
      <c r="G438" s="55"/>
      <c r="H438" s="55"/>
      <c r="I438" s="56"/>
      <c r="J438" s="35"/>
      <c r="K438" s="35"/>
      <c r="L438" s="35"/>
      <c r="M438" s="35"/>
    </row>
    <row r="439" spans="2:13" x14ac:dyDescent="0.25">
      <c r="B439" s="55"/>
      <c r="C439" s="55"/>
      <c r="D439" s="55"/>
      <c r="E439" s="55"/>
      <c r="F439" s="55"/>
      <c r="G439" s="55"/>
      <c r="H439" s="55"/>
      <c r="I439" s="56"/>
      <c r="J439" s="35"/>
      <c r="K439" s="35"/>
      <c r="L439" s="35"/>
      <c r="M439" s="35"/>
    </row>
    <row r="440" spans="2:13" x14ac:dyDescent="0.25">
      <c r="B440" s="55"/>
      <c r="C440" s="55"/>
      <c r="D440" s="55"/>
      <c r="E440" s="55"/>
      <c r="F440" s="55"/>
      <c r="G440" s="55"/>
      <c r="H440" s="55"/>
      <c r="I440" s="56"/>
      <c r="J440" s="35"/>
      <c r="K440" s="35"/>
      <c r="L440" s="35"/>
      <c r="M440" s="35"/>
    </row>
    <row r="441" spans="2:13" x14ac:dyDescent="0.25">
      <c r="B441" s="55"/>
      <c r="C441" s="55"/>
      <c r="D441" s="55"/>
      <c r="E441" s="55"/>
      <c r="F441" s="55"/>
      <c r="G441" s="55"/>
      <c r="H441" s="55"/>
      <c r="I441" s="56"/>
      <c r="J441" s="35"/>
      <c r="K441" s="35"/>
      <c r="L441" s="35"/>
      <c r="M441" s="35"/>
    </row>
    <row r="442" spans="2:13" x14ac:dyDescent="0.25">
      <c r="B442" s="55"/>
      <c r="C442" s="55"/>
      <c r="D442" s="55"/>
      <c r="E442" s="55"/>
      <c r="F442" s="55"/>
      <c r="G442" s="55"/>
      <c r="H442" s="55"/>
      <c r="I442" s="56"/>
      <c r="J442" s="35"/>
      <c r="K442" s="35"/>
      <c r="L442" s="35"/>
      <c r="M442" s="35"/>
    </row>
    <row r="443" spans="2:13" x14ac:dyDescent="0.25">
      <c r="K443" s="35"/>
      <c r="L443" s="35"/>
      <c r="M443" s="35"/>
    </row>
    <row r="444" spans="2:13" x14ac:dyDescent="0.25">
      <c r="K444" s="35"/>
      <c r="L444" s="35"/>
      <c r="M444" s="35"/>
    </row>
    <row r="445" spans="2:13" x14ac:dyDescent="0.25">
      <c r="K445" s="35"/>
      <c r="L445" s="35"/>
      <c r="M445" s="35"/>
    </row>
    <row r="446" spans="2:13" x14ac:dyDescent="0.25">
      <c r="K446" s="35"/>
      <c r="L446" s="35"/>
      <c r="M446" s="35"/>
    </row>
    <row r="447" spans="2:13" x14ac:dyDescent="0.25">
      <c r="K447" s="35"/>
      <c r="L447" s="35"/>
      <c r="M447" s="35"/>
    </row>
    <row r="448" spans="2:13" x14ac:dyDescent="0.25">
      <c r="K448" s="35"/>
      <c r="L448" s="35"/>
      <c r="M448" s="35"/>
    </row>
    <row r="449" spans="11:13" x14ac:dyDescent="0.25">
      <c r="K449" s="35"/>
      <c r="L449" s="35"/>
      <c r="M449" s="35"/>
    </row>
    <row r="450" spans="11:13" x14ac:dyDescent="0.25">
      <c r="K450" s="35"/>
      <c r="L450" s="35"/>
      <c r="M450" s="35"/>
    </row>
    <row r="451" spans="11:13" x14ac:dyDescent="0.25">
      <c r="K451" s="35"/>
      <c r="L451" s="35"/>
    </row>
    <row r="452" spans="11:13" x14ac:dyDescent="0.25">
      <c r="K452" s="35"/>
      <c r="L452" s="35"/>
    </row>
    <row r="453" spans="11:13" x14ac:dyDescent="0.25">
      <c r="K453" s="35"/>
      <c r="L453" s="35"/>
    </row>
  </sheetData>
  <sheetProtection algorithmName="SHA-512" hashValue="OX5dCRtOhRuF4wf5Iq0UJu1jByraN/W9vQpFSwElkawNYOnCNTIkuipioW+F1nU1GRgy90hti+CtfN+bcRv2mg==" saltValue="uyyBMF8Nsh3MYcDpKKG3Xw==" spinCount="100000" sheet="1" selectLockedCells="1"/>
  <mergeCells count="82">
    <mergeCell ref="B108:D108"/>
    <mergeCell ref="I74:J74"/>
    <mergeCell ref="B107:D107"/>
    <mergeCell ref="B98:D98"/>
    <mergeCell ref="E100:H100"/>
    <mergeCell ref="B100:D100"/>
    <mergeCell ref="E72:H72"/>
    <mergeCell ref="B97:D97"/>
    <mergeCell ref="E90:F90"/>
    <mergeCell ref="E89:F89"/>
    <mergeCell ref="B89:D90"/>
    <mergeCell ref="B74:D74"/>
    <mergeCell ref="E75:H75"/>
    <mergeCell ref="B172:C172"/>
    <mergeCell ref="D172:E172"/>
    <mergeCell ref="E46:H46"/>
    <mergeCell ref="E47:H47"/>
    <mergeCell ref="G96:H96"/>
    <mergeCell ref="E95:E96"/>
    <mergeCell ref="G79:H79"/>
    <mergeCell ref="G85:H85"/>
    <mergeCell ref="E49:H49"/>
    <mergeCell ref="B95:D96"/>
    <mergeCell ref="B99:D99"/>
    <mergeCell ref="E74:H74"/>
    <mergeCell ref="E60:H60"/>
    <mergeCell ref="E53:H53"/>
    <mergeCell ref="E50:H50"/>
    <mergeCell ref="E51:H51"/>
    <mergeCell ref="B3:F3"/>
    <mergeCell ref="E18:H18"/>
    <mergeCell ref="E19:H19"/>
    <mergeCell ref="E20:H20"/>
    <mergeCell ref="E12:H12"/>
    <mergeCell ref="B7:H7"/>
    <mergeCell ref="E9:H9"/>
    <mergeCell ref="B4:D4"/>
    <mergeCell ref="E13:H13"/>
    <mergeCell ref="E34:H34"/>
    <mergeCell ref="E24:H24"/>
    <mergeCell ref="E14:H14"/>
    <mergeCell ref="B26:D26"/>
    <mergeCell ref="E32:H32"/>
    <mergeCell ref="E27:H27"/>
    <mergeCell ref="E28:H28"/>
    <mergeCell ref="E31:H31"/>
    <mergeCell ref="E33:H33"/>
    <mergeCell ref="B31:D31"/>
    <mergeCell ref="E17:H17"/>
    <mergeCell ref="E21:H21"/>
    <mergeCell ref="B114:D114"/>
    <mergeCell ref="B110:D110"/>
    <mergeCell ref="E39:H39"/>
    <mergeCell ref="E40:H40"/>
    <mergeCell ref="E56:H56"/>
    <mergeCell ref="E55:H55"/>
    <mergeCell ref="E45:H45"/>
    <mergeCell ref="E41:H41"/>
    <mergeCell ref="E42:H42"/>
    <mergeCell ref="E44:H44"/>
    <mergeCell ref="E48:H48"/>
    <mergeCell ref="E57:H57"/>
    <mergeCell ref="E54:H54"/>
    <mergeCell ref="E59:H59"/>
    <mergeCell ref="E67:H67"/>
    <mergeCell ref="G83:H83"/>
    <mergeCell ref="E52:H52"/>
    <mergeCell ref="G89:H90"/>
    <mergeCell ref="E37:H37"/>
    <mergeCell ref="E36:H36"/>
    <mergeCell ref="E35:H35"/>
    <mergeCell ref="G81:H81"/>
    <mergeCell ref="E61:H61"/>
    <mergeCell ref="E70:H70"/>
    <mergeCell ref="E71:H71"/>
    <mergeCell ref="E68:H68"/>
    <mergeCell ref="E69:H69"/>
    <mergeCell ref="E62:H62"/>
    <mergeCell ref="E64:H64"/>
    <mergeCell ref="E65:H65"/>
    <mergeCell ref="E66:H66"/>
    <mergeCell ref="E63:H63"/>
  </mergeCells>
  <conditionalFormatting sqref="B87:B88">
    <cfRule type="expression" dxfId="23" priority="130">
      <formula>#REF!&gt;1.01</formula>
    </cfRule>
  </conditionalFormatting>
  <conditionalFormatting sqref="B44:D44 B45:H47 B48:E48 B49:H57">
    <cfRule type="expression" dxfId="22" priority="79">
      <formula>$E$41="Stromspeicher (elektrochemisch, Wasserstoff)"</formula>
    </cfRule>
  </conditionalFormatting>
  <conditionalFormatting sqref="B59:D59">
    <cfRule type="expression" dxfId="21" priority="75">
      <formula>$E$41="Wärme- und Kältespeicher"</formula>
    </cfRule>
    <cfRule type="expression" dxfId="20" priority="76">
      <formula>$E$41="Wärmespeicher"</formula>
    </cfRule>
  </conditionalFormatting>
  <conditionalFormatting sqref="B97:E97">
    <cfRule type="expression" dxfId="19" priority="17">
      <formula>$J$9="1"</formula>
    </cfRule>
  </conditionalFormatting>
  <conditionalFormatting sqref="B78:F78 B74:H75">
    <cfRule type="expression" dxfId="18" priority="149">
      <formula>$K$9="2"</formula>
    </cfRule>
  </conditionalFormatting>
  <conditionalFormatting sqref="B47:H47 B48:E48 B49:H49 B52:H57 B79:F84 B62:H64 B67:H72 B97:E97 B109:E109 B111:E113 B110 E110 B115:E115 B114 E114">
    <cfRule type="expression" dxfId="17" priority="143" stopIfTrue="1">
      <formula>$K$9="1"</formula>
    </cfRule>
  </conditionalFormatting>
  <conditionalFormatting sqref="B60:H72">
    <cfRule type="expression" dxfId="16" priority="45">
      <formula>$E$41="Wärme- und Kältespeicher"</formula>
    </cfRule>
    <cfRule type="expression" dxfId="15" priority="46">
      <formula>$E$41="Wärmespeicher"</formula>
    </cfRule>
  </conditionalFormatting>
  <conditionalFormatting sqref="E77:E87">
    <cfRule type="expression" dxfId="14" priority="63">
      <formula>$E$41="Stromspeicher (elektrochemisch, Wasserstoff)"</formula>
    </cfRule>
  </conditionalFormatting>
  <conditionalFormatting sqref="E89">
    <cfRule type="expression" dxfId="13" priority="18">
      <formula>$E$89&lt;=0</formula>
    </cfRule>
    <cfRule type="expression" dxfId="12" priority="19">
      <formula>$J$53="0"</formula>
    </cfRule>
    <cfRule type="expression" dxfId="11" priority="152">
      <formula>$E$14=""</formula>
    </cfRule>
    <cfRule type="expression" dxfId="10" priority="153">
      <formula>$E$13=""</formula>
    </cfRule>
    <cfRule type="expression" dxfId="9" priority="154">
      <formula>$K$9="1"</formula>
    </cfRule>
  </conditionalFormatting>
  <conditionalFormatting sqref="E90:E92">
    <cfRule type="expression" dxfId="8" priority="173">
      <formula>$E$13=""</formula>
    </cfRule>
    <cfRule type="expression" dxfId="7" priority="174">
      <formula>$E$14=""</formula>
    </cfRule>
    <cfRule type="expression" dxfId="6" priority="175">
      <formula>$E$74=""</formula>
    </cfRule>
    <cfRule type="expression" dxfId="5" priority="176">
      <formula>$K$75="0"</formula>
    </cfRule>
    <cfRule type="expression" dxfId="4" priority="178">
      <formula>$K$9="2"</formula>
    </cfRule>
  </conditionalFormatting>
  <conditionalFormatting sqref="E93">
    <cfRule type="expression" dxfId="3" priority="44">
      <formula>$E$41="Stromspeicher (elektrochemisch, Wasserstoff)"</formula>
    </cfRule>
  </conditionalFormatting>
  <conditionalFormatting sqref="E89:F92">
    <cfRule type="expression" dxfId="2" priority="14">
      <formula>$K$9=""</formula>
    </cfRule>
  </conditionalFormatting>
  <conditionalFormatting sqref="F77:F87">
    <cfRule type="expression" dxfId="1" priority="65">
      <formula>$E$41="Wärme- und Kältespeicher"</formula>
    </cfRule>
    <cfRule type="expression" dxfId="0" priority="69">
      <formula>$E$41="Wärmespeicher"</formula>
    </cfRule>
  </conditionalFormatting>
  <dataValidations count="27">
    <dataValidation type="textLength" allowBlank="1" showInputMessage="1" showErrorMessage="1" sqref="E21:H21 E17:H19 E12:H12" xr:uid="{00000000-0002-0000-0000-000000000000}">
      <formula1>1</formula1>
      <formula2>200</formula2>
    </dataValidation>
    <dataValidation type="textLength" allowBlank="1" showInputMessage="1" showErrorMessage="1" sqref="F33:H33 E37:H38 E33:E34 E31:H31 E24:H24" xr:uid="{00000000-0002-0000-0000-000001000000}">
      <formula1>1</formula1>
      <formula2>250</formula2>
    </dataValidation>
    <dataValidation type="whole" allowBlank="1" showInputMessage="1" showErrorMessage="1" sqref="G79:G84 G87:G88 G96:G98" xr:uid="{00000000-0002-0000-0000-000002000000}">
      <formula1>0</formula1>
      <formula2>3000000</formula2>
    </dataValidation>
    <dataValidation type="textLength" allowBlank="1" showInputMessage="1" showErrorMessage="1" errorTitle="Warnung" error="Maximal 250 Zeichen erlaubt!" sqref="E25:H25" xr:uid="{00000000-0002-0000-0000-00000D000000}">
      <formula1>1</formula1>
      <formula2>250</formula2>
    </dataValidation>
    <dataValidation type="list" allowBlank="1" showInputMessage="1" showErrorMessage="1" sqref="E48:H48 E13:H13 E63:H63 E104:E115" xr:uid="{00000000-0002-0000-0000-00000E000000}">
      <formula1>$B$138:$B$139</formula1>
    </dataValidation>
    <dataValidation type="list" allowBlank="1" showInputMessage="1" showErrorMessage="1" sqref="E46:H46" xr:uid="{6BDB22E0-3F23-4EB9-87E5-758604316693}">
      <formula1>$D$134:$D$136</formula1>
    </dataValidation>
    <dataValidation type="list" allowBlank="1" showInputMessage="1" showErrorMessage="1" sqref="E36:H36" xr:uid="{00000000-0002-0000-0000-00000C000000}">
      <formula1>$E$159:$E$160</formula1>
    </dataValidation>
    <dataValidation type="list" allowBlank="1" showInputMessage="1" showErrorMessage="1" sqref="E61:H61" xr:uid="{7EDFD203-9472-4100-8D48-C74F18D58937}">
      <formula1>$B$141:$B$142</formula1>
    </dataValidation>
    <dataValidation type="list" allowBlank="1" showInputMessage="1" showErrorMessage="1" sqref="E9:H9" xr:uid="{901AECE8-B91F-42B9-9046-AAF17E151072}">
      <formula1>$B$130:$B$131</formula1>
    </dataValidation>
    <dataValidation type="list" allowBlank="1" showInputMessage="1" showErrorMessage="1" sqref="E68:H68 E52:H52" xr:uid="{133F0B23-98CB-4C6B-B1BC-928E7A935535}">
      <formula1>$B$145:$B$147</formula1>
    </dataValidation>
    <dataValidation type="list" allowBlank="1" showInputMessage="1" showErrorMessage="1" sqref="E61:H61" xr:uid="{9018E016-E373-40A4-BA41-603B1F4ABB7D}">
      <formula1>$P$132:$P$141</formula1>
    </dataValidation>
    <dataValidation type="list" allowBlank="1" showInputMessage="1" showErrorMessage="1" sqref="E57:H57 E72:H72" xr:uid="{9DB71E40-9327-4096-AA63-44E893B1D8F9}">
      <formula1>$E$141:$E$143</formula1>
    </dataValidation>
    <dataValidation type="whole" operator="greaterThan" allowBlank="1" showInputMessage="1" showErrorMessage="1" errorTitle="Achtung" error="Wert muss eine Zahl und größer 0 sein." sqref="E60:H60 E67:H67 E69:H70" xr:uid="{E60E12A8-96DD-4CD2-8CB9-EDBA34E9567D}">
      <formula1>0</formula1>
    </dataValidation>
    <dataValidation type="list" allowBlank="1" showInputMessage="1" showErrorMessage="1" sqref="E14:H15" xr:uid="{8D8E6E85-C1D7-4FBF-905B-D8F7D152A910}">
      <formula1>$D$156:$D$160</formula1>
    </dataValidation>
    <dataValidation type="list" allowBlank="1" showInputMessage="1" showErrorMessage="1" sqref="E41:H41" xr:uid="{65F5FC29-CC1E-4B60-A230-49471D9324C4}">
      <formula1>$B$134:$B$137</formula1>
    </dataValidation>
    <dataValidation type="decimal" allowBlank="1" showInputMessage="1" showErrorMessage="1" sqref="E78:F84" xr:uid="{00000000-0002-0000-0000-000012000000}">
      <formula1>0</formula1>
      <formula2>100000000000000</formula2>
    </dataValidation>
    <dataValidation type="list" allowBlank="1" showInputMessage="1" showErrorMessage="1" sqref="E50:H50" xr:uid="{70E21BEF-435B-4DD9-92C8-32FA8D81D985}">
      <formula1>$E$146:$E$148</formula1>
    </dataValidation>
    <dataValidation type="list" allowBlank="1" showInputMessage="1" showErrorMessage="1" sqref="E65:H65" xr:uid="{B838EB48-A39B-4358-9CEF-E971DE48F8A5}">
      <formula1>$E$125:$E$127</formula1>
    </dataValidation>
    <dataValidation type="list" allowBlank="1" showInputMessage="1" showErrorMessage="1" sqref="E51:H51" xr:uid="{C2585AA5-6635-470A-ADF6-526DD1F22E86}">
      <formula1>$C$121:$C$123</formula1>
    </dataValidation>
    <dataValidation type="list" allowBlank="1" showInputMessage="1" showErrorMessage="1" sqref="E13:H13 E97" xr:uid="{14287335-FB0B-4274-BFD6-E8A383F14C73}">
      <formula1>$B$156:$B$157</formula1>
    </dataValidation>
    <dataValidation type="list" operator="greaterThan" allowBlank="1" showInputMessage="1" showErrorMessage="1" sqref="E42:H42" xr:uid="{B2384818-D051-4C03-B60E-67853EE92756}">
      <formula1>$B$127:$B$129</formula1>
    </dataValidation>
    <dataValidation type="list" allowBlank="1" showInputMessage="1" showErrorMessage="1" sqref="E66:H66" xr:uid="{EB3D52BB-19EC-4848-9629-BD8073ECE039}">
      <formula1>$E$153:$E$156</formula1>
    </dataValidation>
    <dataValidation type="date" allowBlank="1" showInputMessage="1" showErrorMessage="1" errorTitle="Achtung" error="Projektbeginn muss nach dem 01.01.2022 liegen!" sqref="E28:H28" xr:uid="{D95EA871-1F7A-4529-A74D-ED93CA517C51}">
      <formula1>44562</formula1>
      <formula2>109575</formula2>
    </dataValidation>
    <dataValidation type="whole" operator="greaterThan" allowBlank="1" showInputMessage="1" showErrorMessage="1" errorTitle="Achtung" error="Wert muss eine Zahl und größer 0 sein!" sqref="E45:H45 E53:H55" xr:uid="{AF325A3B-649C-4622-86CD-AADA320CA6FB}">
      <formula1>0</formula1>
    </dataValidation>
    <dataValidation operator="greaterThan" allowBlank="1" showInputMessage="1" showErrorMessage="1" errorTitle="Achtung" error="Wert muss eine Zahl und größer 0 sein." sqref="E74:H75 E100:H100 E101" xr:uid="{E9AD4777-730D-4128-9CF7-976C7E52E178}"/>
    <dataValidation type="list" allowBlank="1" showInputMessage="1" showErrorMessage="1" sqref="E98:E99" xr:uid="{44CD9915-E08F-4CA4-AF56-CB5DDC0C1926}">
      <formula1>$E$164:$E$167</formula1>
    </dataValidation>
    <dataValidation type="date" allowBlank="1" showInputMessage="1" showErrorMessage="1" errorTitle="Achtung" error="Datumsformat bitte beachten: TT.MM.JJJJ" sqref="E27:H27" xr:uid="{149EFA91-DD9F-41BB-A315-9E943948B236}">
      <formula1>46023</formula1>
      <formula2>109575</formula2>
    </dataValidation>
  </dataValidations>
  <hyperlinks>
    <hyperlink ref="B14" r:id="rId1" display="Mein Unternehmen entspricht laut Def. der EU 2003/361/EG einem " xr:uid="{46D6CFD9-11A4-45E4-817E-309D45FF433A}"/>
  </hyperlinks>
  <pageMargins left="0.25" right="0.25" top="0.75" bottom="0.75" header="0.3" footer="0.3"/>
  <pageSetup paperSize="9" scale="73" fitToHeight="0"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
  <sheetViews>
    <sheetView workbookViewId="0">
      <selection activeCell="E7" sqref="E7"/>
    </sheetView>
  </sheetViews>
  <sheetFormatPr baseColWidth="10" defaultRowHeight="15" x14ac:dyDescent="0.25"/>
  <sheetData>
    <row r="1" spans="1:5" s="3" customFormat="1" x14ac:dyDescent="0.25">
      <c r="A1" s="3" t="s">
        <v>14</v>
      </c>
      <c r="B1" s="3" t="s">
        <v>11</v>
      </c>
      <c r="C1" s="3" t="s">
        <v>10</v>
      </c>
      <c r="D1" s="3" t="s">
        <v>4</v>
      </c>
      <c r="E1" s="3" t="s">
        <v>19</v>
      </c>
    </row>
    <row r="2" spans="1:5" x14ac:dyDescent="0.25">
      <c r="A2" t="s">
        <v>1</v>
      </c>
      <c r="B2" t="s">
        <v>13</v>
      </c>
      <c r="C2" t="s">
        <v>5</v>
      </c>
      <c r="D2" t="s">
        <v>7</v>
      </c>
      <c r="E2" t="s">
        <v>20</v>
      </c>
    </row>
    <row r="3" spans="1:5" x14ac:dyDescent="0.25">
      <c r="A3" t="s">
        <v>2</v>
      </c>
      <c r="B3" t="s">
        <v>11</v>
      </c>
      <c r="C3" t="s">
        <v>6</v>
      </c>
      <c r="D3" t="s">
        <v>9</v>
      </c>
      <c r="E3" t="s">
        <v>21</v>
      </c>
    </row>
    <row r="4" spans="1:5" x14ac:dyDescent="0.25">
      <c r="D4" t="s">
        <v>8</v>
      </c>
      <c r="E4" t="s">
        <v>22</v>
      </c>
    </row>
    <row r="5" spans="1:5" x14ac:dyDescent="0.25">
      <c r="D5" t="s">
        <v>18</v>
      </c>
      <c r="E5" t="s">
        <v>23</v>
      </c>
    </row>
    <row r="6" spans="1:5" x14ac:dyDescent="0.25">
      <c r="E6" t="s">
        <v>24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ÖKOFONDS_Projektdaten</vt:lpstr>
      <vt:lpstr>Werte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Paul</dc:creator>
  <cp:lastModifiedBy>Pucher Stefanie</cp:lastModifiedBy>
  <cp:lastPrinted>2021-02-18T08:17:58Z</cp:lastPrinted>
  <dcterms:created xsi:type="dcterms:W3CDTF">2018-07-12T09:04:06Z</dcterms:created>
  <dcterms:modified xsi:type="dcterms:W3CDTF">2026-06-01T12:11:35Z</dcterms:modified>
</cp:coreProperties>
</file>